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15480" windowHeight="7080" tabRatio="967" activeTab="0"/>
  </bookViews>
  <sheets>
    <sheet name="LG I" sheetId="1" r:id="rId1"/>
    <sheet name="LGC II" sheetId="2" r:id="rId2"/>
    <sheet name="LGA II" sheetId="3" r:id="rId3"/>
    <sheet name="LGC III" sheetId="4" r:id="rId4"/>
    <sheet name="LGA III" sheetId="5" r:id="rId5"/>
    <sheet name="LG MSc I (kereszt)" sheetId="6" r:id="rId6"/>
    <sheet name="LBT I" sheetId="7" r:id="rId7"/>
    <sheet name="LBT II" sheetId="8" r:id="rId8"/>
    <sheet name="LBT III" sheetId="9" r:id="rId9"/>
    <sheet name="LBT MSc I" sheetId="10" r:id="rId10"/>
    <sheet name="LBT MSc I (kereszt)" sheetId="11" r:id="rId11"/>
    <sheet name="LBT MSc II tervező" sheetId="12" r:id="rId12"/>
    <sheet name="LBT MSc II tervező (kereszt)" sheetId="13" r:id="rId13"/>
    <sheet name="LBT MSc II szervező" sheetId="14" r:id="rId14"/>
    <sheet name="LBT MSc II szervező (kereszt)" sheetId="15" r:id="rId15"/>
    <sheet name="LMH I" sheetId="16" r:id="rId16"/>
    <sheet name="LMH II" sheetId="17" r:id="rId17"/>
    <sheet name="LMH III" sheetId="18" r:id="rId18"/>
    <sheet name="LFSZG II" sheetId="19" r:id="rId19"/>
    <sheet name="Időbeosztás" sheetId="20" r:id="rId20"/>
  </sheets>
  <definedNames>
    <definedName name="_xlnm.Print_Area" localSheetId="19">'Időbeosztás'!$A$1:$J$21</definedName>
    <definedName name="_xlnm.Print_Area" localSheetId="6">'LBT I'!$A$1:$N$29</definedName>
    <definedName name="_xlnm.Print_Area" localSheetId="7">'LBT II'!$A$1:$N$29</definedName>
    <definedName name="_xlnm.Print_Area" localSheetId="8">'LBT III'!$A$1:$N$30</definedName>
    <definedName name="_xlnm.Print_Area" localSheetId="9">'LBT MSc I'!$A$1:$N$27</definedName>
    <definedName name="_xlnm.Print_Area" localSheetId="10">'LBT MSc I (kereszt)'!$A$1:$N$27</definedName>
    <definedName name="_xlnm.Print_Area" localSheetId="13">'LBT MSc II szervező'!$A$1:$N$30</definedName>
    <definedName name="_xlnm.Print_Area" localSheetId="14">'LBT MSc II szervező (kereszt)'!$A$1:$O$30</definedName>
    <definedName name="_xlnm.Print_Area" localSheetId="11">'LBT MSc II tervező'!$A$1:$O$29</definedName>
    <definedName name="_xlnm.Print_Area" localSheetId="12">'LBT MSc II tervező (kereszt)'!$A$1:$O$30</definedName>
    <definedName name="_xlnm.Print_Area" localSheetId="18">'LFSZG II'!$A$1:$N$27</definedName>
    <definedName name="_xlnm.Print_Area" localSheetId="0">'LG I'!$A$1:$N$27</definedName>
    <definedName name="_xlnm.Print_Area" localSheetId="5">'LG MSc I (kereszt)'!$A$1:$N$27</definedName>
    <definedName name="_xlnm.Print_Area" localSheetId="2">'LGA II'!$A$1:$N$33</definedName>
    <definedName name="_xlnm.Print_Area" localSheetId="4">'LGA III'!$A$1:$N$31</definedName>
    <definedName name="_xlnm.Print_Area" localSheetId="1">'LGC II'!$A$1:$N$32</definedName>
    <definedName name="_xlnm.Print_Area" localSheetId="3">'LGC III'!$A$1:$N$28</definedName>
    <definedName name="_xlnm.Print_Area" localSheetId="15">'LMH I'!$A$1:$N$32</definedName>
    <definedName name="_xlnm.Print_Area" localSheetId="16">'LMH II'!$A$1:$N$31</definedName>
    <definedName name="_xlnm.Print_Area" localSheetId="17">'LMH III'!$A$1:$N$31</definedName>
  </definedNames>
  <calcPr fullCalcOnLoad="1"/>
</workbook>
</file>

<file path=xl/sharedStrings.xml><?xml version="1.0" encoding="utf-8"?>
<sst xmlns="http://schemas.openxmlformats.org/spreadsheetml/2006/main" count="1017" uniqueCount="255">
  <si>
    <t>Hétfő</t>
  </si>
  <si>
    <t>Péntek</t>
  </si>
  <si>
    <t>Kedd</t>
  </si>
  <si>
    <t>Szerda</t>
  </si>
  <si>
    <t>Csütörtök</t>
  </si>
  <si>
    <t>Szombat</t>
  </si>
  <si>
    <t>Vasárnap</t>
  </si>
  <si>
    <t>LG I szombati csoport órarendje</t>
  </si>
  <si>
    <t>Okt.
hét</t>
  </si>
  <si>
    <t>Dátum</t>
  </si>
  <si>
    <t>LBT I szombati csoport órarendje</t>
  </si>
  <si>
    <t>LBT II szombati csoport órarendje</t>
  </si>
  <si>
    <t>LBT III szombati csoport órarendje</t>
  </si>
  <si>
    <t>LMH I szombati csoport órarendje</t>
  </si>
  <si>
    <t>LGC III szombati csoport órarendje</t>
  </si>
  <si>
    <t>LGA III szombati csoport órarendje</t>
  </si>
  <si>
    <r>
      <t>8</t>
    </r>
    <r>
      <rPr>
        <vertAlign val="superscript"/>
        <sz val="10"/>
        <rFont val="Arial CE"/>
        <family val="2"/>
      </rPr>
      <t>00</t>
    </r>
    <r>
      <rPr>
        <sz val="10"/>
        <rFont val="Arial CE"/>
        <family val="2"/>
      </rPr>
      <t>-8</t>
    </r>
    <r>
      <rPr>
        <vertAlign val="superscript"/>
        <sz val="10"/>
        <rFont val="Arial CE"/>
        <family val="2"/>
      </rPr>
      <t>45</t>
    </r>
  </si>
  <si>
    <r>
      <t>8</t>
    </r>
    <r>
      <rPr>
        <vertAlign val="superscript"/>
        <sz val="10"/>
        <rFont val="Arial CE"/>
        <family val="2"/>
      </rPr>
      <t>55</t>
    </r>
    <r>
      <rPr>
        <sz val="10"/>
        <rFont val="Arial CE"/>
        <family val="2"/>
      </rPr>
      <t>-9</t>
    </r>
    <r>
      <rPr>
        <vertAlign val="superscript"/>
        <sz val="10"/>
        <rFont val="Arial CE"/>
        <family val="2"/>
      </rPr>
      <t>40</t>
    </r>
  </si>
  <si>
    <r>
      <t>9</t>
    </r>
    <r>
      <rPr>
        <vertAlign val="superscript"/>
        <sz val="10"/>
        <rFont val="Arial CE"/>
        <family val="2"/>
      </rPr>
      <t>50</t>
    </r>
    <r>
      <rPr>
        <sz val="10"/>
        <rFont val="Arial CE"/>
        <family val="2"/>
      </rPr>
      <t>-10</t>
    </r>
    <r>
      <rPr>
        <vertAlign val="superscript"/>
        <sz val="10"/>
        <rFont val="Arial CE"/>
        <family val="2"/>
      </rPr>
      <t>35</t>
    </r>
  </si>
  <si>
    <r>
      <t>10</t>
    </r>
    <r>
      <rPr>
        <vertAlign val="superscript"/>
        <sz val="10"/>
        <rFont val="Arial CE"/>
        <family val="2"/>
      </rPr>
      <t>45</t>
    </r>
    <r>
      <rPr>
        <sz val="10"/>
        <rFont val="Arial CE"/>
        <family val="2"/>
      </rPr>
      <t>-11</t>
    </r>
    <r>
      <rPr>
        <vertAlign val="superscript"/>
        <sz val="10"/>
        <rFont val="Arial CE"/>
        <family val="2"/>
      </rPr>
      <t>30</t>
    </r>
  </si>
  <si>
    <r>
      <t>11</t>
    </r>
    <r>
      <rPr>
        <vertAlign val="superscript"/>
        <sz val="10"/>
        <rFont val="Arial CE"/>
        <family val="2"/>
      </rPr>
      <t>40</t>
    </r>
    <r>
      <rPr>
        <sz val="10"/>
        <rFont val="Arial CE"/>
        <family val="2"/>
      </rPr>
      <t>-12</t>
    </r>
    <r>
      <rPr>
        <vertAlign val="superscript"/>
        <sz val="10"/>
        <rFont val="Arial CE"/>
        <family val="2"/>
      </rPr>
      <t>25</t>
    </r>
  </si>
  <si>
    <r>
      <t>12</t>
    </r>
    <r>
      <rPr>
        <vertAlign val="superscript"/>
        <sz val="10"/>
        <rFont val="Arial CE"/>
        <family val="2"/>
      </rPr>
      <t>35</t>
    </r>
    <r>
      <rPr>
        <sz val="10"/>
        <rFont val="Arial CE"/>
        <family val="2"/>
      </rPr>
      <t>-13</t>
    </r>
    <r>
      <rPr>
        <vertAlign val="superscript"/>
        <sz val="10"/>
        <rFont val="Arial CE"/>
        <family val="2"/>
      </rPr>
      <t>20</t>
    </r>
  </si>
  <si>
    <r>
      <t>13</t>
    </r>
    <r>
      <rPr>
        <vertAlign val="superscript"/>
        <sz val="10"/>
        <rFont val="Arial CE"/>
        <family val="2"/>
      </rPr>
      <t>30</t>
    </r>
    <r>
      <rPr>
        <sz val="10"/>
        <rFont val="Arial CE"/>
        <family val="2"/>
      </rPr>
      <t>-14</t>
    </r>
    <r>
      <rPr>
        <vertAlign val="superscript"/>
        <sz val="10"/>
        <rFont val="Arial CE"/>
        <family val="2"/>
      </rPr>
      <t>15</t>
    </r>
  </si>
  <si>
    <r>
      <t>14</t>
    </r>
    <r>
      <rPr>
        <vertAlign val="superscript"/>
        <sz val="10"/>
        <rFont val="Arial CE"/>
        <family val="2"/>
      </rPr>
      <t>25</t>
    </r>
    <r>
      <rPr>
        <sz val="10"/>
        <rFont val="Arial CE"/>
        <family val="2"/>
      </rPr>
      <t>-15</t>
    </r>
    <r>
      <rPr>
        <vertAlign val="superscript"/>
        <sz val="10"/>
        <rFont val="Arial CE"/>
        <family val="2"/>
      </rPr>
      <t>10</t>
    </r>
  </si>
  <si>
    <r>
      <t>15</t>
    </r>
    <r>
      <rPr>
        <vertAlign val="superscript"/>
        <sz val="10"/>
        <rFont val="Arial CE"/>
        <family val="2"/>
      </rPr>
      <t>20</t>
    </r>
    <r>
      <rPr>
        <sz val="10"/>
        <rFont val="Arial CE"/>
        <family val="2"/>
      </rPr>
      <t>-16</t>
    </r>
    <r>
      <rPr>
        <vertAlign val="superscript"/>
        <sz val="10"/>
        <rFont val="Arial CE"/>
        <family val="2"/>
      </rPr>
      <t>05</t>
    </r>
  </si>
  <si>
    <r>
      <t>16</t>
    </r>
    <r>
      <rPr>
        <vertAlign val="superscript"/>
        <sz val="10"/>
        <rFont val="Arial CE"/>
        <family val="2"/>
      </rPr>
      <t>15</t>
    </r>
    <r>
      <rPr>
        <sz val="10"/>
        <rFont val="Arial CE"/>
        <family val="2"/>
      </rPr>
      <t>-17</t>
    </r>
    <r>
      <rPr>
        <vertAlign val="superscript"/>
        <sz val="10"/>
        <rFont val="Arial CE"/>
        <family val="2"/>
      </rPr>
      <t>00</t>
    </r>
  </si>
  <si>
    <r>
      <t>17</t>
    </r>
    <r>
      <rPr>
        <vertAlign val="superscript"/>
        <sz val="10"/>
        <rFont val="Arial CE"/>
        <family val="2"/>
      </rPr>
      <t>10</t>
    </r>
    <r>
      <rPr>
        <sz val="10"/>
        <rFont val="Arial CE"/>
        <family val="2"/>
      </rPr>
      <t>-17</t>
    </r>
    <r>
      <rPr>
        <vertAlign val="superscript"/>
        <sz val="10"/>
        <rFont val="Arial CE"/>
        <family val="2"/>
      </rPr>
      <t>55</t>
    </r>
  </si>
  <si>
    <t>LGC II szombati csoport órarendje</t>
  </si>
  <si>
    <t>LGA II szombati csoport órarendje</t>
  </si>
  <si>
    <t>Tanterem: 115</t>
  </si>
  <si>
    <r>
      <t>8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0"/>
      </rPr>
      <t>-8</t>
    </r>
    <r>
      <rPr>
        <vertAlign val="superscript"/>
        <sz val="10"/>
        <rFont val="Arial CE"/>
        <family val="0"/>
      </rPr>
      <t>45</t>
    </r>
  </si>
  <si>
    <r>
      <t>8</t>
    </r>
    <r>
      <rPr>
        <vertAlign val="superscript"/>
        <sz val="10"/>
        <rFont val="Arial CE"/>
        <family val="0"/>
      </rPr>
      <t>55</t>
    </r>
    <r>
      <rPr>
        <sz val="10"/>
        <rFont val="Arial CE"/>
        <family val="0"/>
      </rPr>
      <t>-9</t>
    </r>
    <r>
      <rPr>
        <vertAlign val="superscript"/>
        <sz val="10"/>
        <rFont val="Arial CE"/>
        <family val="0"/>
      </rPr>
      <t>40</t>
    </r>
  </si>
  <si>
    <r>
      <t>9</t>
    </r>
    <r>
      <rPr>
        <vertAlign val="superscript"/>
        <sz val="10"/>
        <rFont val="Arial CE"/>
        <family val="0"/>
      </rPr>
      <t>50</t>
    </r>
    <r>
      <rPr>
        <sz val="10"/>
        <rFont val="Arial CE"/>
        <family val="0"/>
      </rPr>
      <t>-10</t>
    </r>
    <r>
      <rPr>
        <vertAlign val="superscript"/>
        <sz val="10"/>
        <rFont val="Arial CE"/>
        <family val="0"/>
      </rPr>
      <t>35</t>
    </r>
  </si>
  <si>
    <r>
      <t>10</t>
    </r>
    <r>
      <rPr>
        <vertAlign val="superscript"/>
        <sz val="10"/>
        <rFont val="Arial CE"/>
        <family val="0"/>
      </rPr>
      <t>45</t>
    </r>
    <r>
      <rPr>
        <sz val="10"/>
        <rFont val="Arial CE"/>
        <family val="0"/>
      </rPr>
      <t>-11</t>
    </r>
    <r>
      <rPr>
        <vertAlign val="superscript"/>
        <sz val="10"/>
        <rFont val="Arial CE"/>
        <family val="0"/>
      </rPr>
      <t>30</t>
    </r>
  </si>
  <si>
    <r>
      <t>11</t>
    </r>
    <r>
      <rPr>
        <vertAlign val="superscript"/>
        <sz val="10"/>
        <rFont val="Arial CE"/>
        <family val="0"/>
      </rPr>
      <t>40</t>
    </r>
    <r>
      <rPr>
        <sz val="10"/>
        <rFont val="Arial CE"/>
        <family val="0"/>
      </rPr>
      <t>-12</t>
    </r>
    <r>
      <rPr>
        <vertAlign val="superscript"/>
        <sz val="10"/>
        <rFont val="Arial CE"/>
        <family val="0"/>
      </rPr>
      <t>25</t>
    </r>
  </si>
  <si>
    <r>
      <t>12</t>
    </r>
    <r>
      <rPr>
        <vertAlign val="superscript"/>
        <sz val="10"/>
        <rFont val="Arial CE"/>
        <family val="0"/>
      </rPr>
      <t>35</t>
    </r>
    <r>
      <rPr>
        <sz val="10"/>
        <rFont val="Arial CE"/>
        <family val="0"/>
      </rPr>
      <t>-13</t>
    </r>
    <r>
      <rPr>
        <vertAlign val="superscript"/>
        <sz val="10"/>
        <rFont val="Arial CE"/>
        <family val="0"/>
      </rPr>
      <t>20</t>
    </r>
  </si>
  <si>
    <r>
      <t>13</t>
    </r>
    <r>
      <rPr>
        <vertAlign val="superscript"/>
        <sz val="10"/>
        <rFont val="Arial CE"/>
        <family val="0"/>
      </rPr>
      <t>30</t>
    </r>
    <r>
      <rPr>
        <sz val="10"/>
        <rFont val="Arial CE"/>
        <family val="0"/>
      </rPr>
      <t>-14</t>
    </r>
    <r>
      <rPr>
        <vertAlign val="superscript"/>
        <sz val="10"/>
        <rFont val="Arial CE"/>
        <family val="0"/>
      </rPr>
      <t>15</t>
    </r>
  </si>
  <si>
    <r>
      <t>14</t>
    </r>
    <r>
      <rPr>
        <vertAlign val="superscript"/>
        <sz val="10"/>
        <rFont val="Arial CE"/>
        <family val="0"/>
      </rPr>
      <t>25</t>
    </r>
    <r>
      <rPr>
        <sz val="10"/>
        <rFont val="Arial CE"/>
        <family val="0"/>
      </rPr>
      <t>-15</t>
    </r>
    <r>
      <rPr>
        <vertAlign val="superscript"/>
        <sz val="10"/>
        <rFont val="Arial CE"/>
        <family val="0"/>
      </rPr>
      <t>10</t>
    </r>
  </si>
  <si>
    <r>
      <t>15</t>
    </r>
    <r>
      <rPr>
        <vertAlign val="superscript"/>
        <sz val="10"/>
        <rFont val="Arial CE"/>
        <family val="0"/>
      </rPr>
      <t>20</t>
    </r>
    <r>
      <rPr>
        <sz val="10"/>
        <rFont val="Arial CE"/>
        <family val="0"/>
      </rPr>
      <t>-16</t>
    </r>
    <r>
      <rPr>
        <vertAlign val="superscript"/>
        <sz val="10"/>
        <rFont val="Arial CE"/>
        <family val="0"/>
      </rPr>
      <t>05</t>
    </r>
  </si>
  <si>
    <r>
      <t>16</t>
    </r>
    <r>
      <rPr>
        <vertAlign val="superscript"/>
        <sz val="10"/>
        <rFont val="Arial CE"/>
        <family val="0"/>
      </rPr>
      <t>15</t>
    </r>
    <r>
      <rPr>
        <sz val="10"/>
        <rFont val="Arial CE"/>
        <family val="0"/>
      </rPr>
      <t>-17</t>
    </r>
    <r>
      <rPr>
        <vertAlign val="superscript"/>
        <sz val="10"/>
        <rFont val="Arial CE"/>
        <family val="0"/>
      </rPr>
      <t>00</t>
    </r>
  </si>
  <si>
    <r>
      <t>17</t>
    </r>
    <r>
      <rPr>
        <vertAlign val="superscript"/>
        <sz val="10"/>
        <rFont val="Arial CE"/>
        <family val="0"/>
      </rPr>
      <t>10</t>
    </r>
    <r>
      <rPr>
        <sz val="10"/>
        <rFont val="Arial CE"/>
        <family val="0"/>
      </rPr>
      <t>-17</t>
    </r>
    <r>
      <rPr>
        <vertAlign val="superscript"/>
        <sz val="10"/>
        <rFont val="Arial CE"/>
        <family val="0"/>
      </rPr>
      <t>55</t>
    </r>
  </si>
  <si>
    <r>
      <t>18</t>
    </r>
    <r>
      <rPr>
        <vertAlign val="superscript"/>
        <sz val="10"/>
        <rFont val="Arial CE"/>
        <family val="2"/>
      </rPr>
      <t>05</t>
    </r>
    <r>
      <rPr>
        <sz val="10"/>
        <rFont val="Arial CE"/>
        <family val="2"/>
      </rPr>
      <t>-18</t>
    </r>
    <r>
      <rPr>
        <vertAlign val="superscript"/>
        <sz val="10"/>
        <rFont val="Arial CE"/>
        <family val="2"/>
      </rPr>
      <t>50</t>
    </r>
  </si>
  <si>
    <t>Energiagazdálkodás és környezetvédelem
BGBEK16NLC
Dr. Simon Ákos</t>
  </si>
  <si>
    <t>Hő- és áramlástechnikai gépek II.
BGRHA26NLC
Dr. Ruszinkó Endre</t>
  </si>
  <si>
    <t>Alakítástechnológia és gépei II.
BAGAT26NLC
Dr. Sárossy György</t>
  </si>
  <si>
    <t>Anyagtechnlógia számítógépes tervezése
BAGAS16NLC
Dr. Horváth László</t>
  </si>
  <si>
    <t>Forgácsolástechnológia számítógépes tervezése II.
 BAGFS26NLC
Dr. Mikó Balázs</t>
  </si>
  <si>
    <t>Munkavédelem a gépiparban
BGRMG1VNLC
Pintér Péter</t>
  </si>
  <si>
    <t>SzV III.</t>
  </si>
  <si>
    <t>Méréstechnika, járműelektronika
BGRMJ16NLC
Kerekes Sándor</t>
  </si>
  <si>
    <t>Katasztrófaelhárítás
BGBKA16NLC
Szabó Imre</t>
  </si>
  <si>
    <t>Közlekedés, járművek
BGBKO16NLC
Dr. Simon Ákos</t>
  </si>
  <si>
    <t>P21</t>
  </si>
  <si>
    <t>SzV I. Munkavédelem a mechatronikában
BGRMM4VNLC
Pintér Péter</t>
  </si>
  <si>
    <t>LMH II szombati csoport órarendje</t>
  </si>
  <si>
    <t>LMH III szombati csoport órarendje</t>
  </si>
  <si>
    <t>KÖT</t>
  </si>
  <si>
    <t>Információ elmélet
KMAIE12JLM
Dr. Schuster Gy.</t>
  </si>
  <si>
    <t>Fegyver- és fegyverzeti ismeretek I.
BGBFF12NLM
Dr. Lukács László</t>
  </si>
  <si>
    <t>Személy- és vagyonvédelem alapjai
BGBSV12NLM
Dr. Kaló József</t>
  </si>
  <si>
    <t>LBT MSc I csoport órarendje</t>
  </si>
  <si>
    <t>LBT MSc I keresztféléves csoport órarendje</t>
  </si>
  <si>
    <t>Menedzsment
GVMME1G6LC
Dr. Bujdosó László</t>
  </si>
  <si>
    <t>Személy- és vagyonvédelmi rendszerek tervezése II.
KMAST24JLM
Papp József</t>
  </si>
  <si>
    <t xml:space="preserve">Vagyonvédelmi rendszerek II.
KMAVR26JLC
Dőring András </t>
  </si>
  <si>
    <t>TGF 17 (Tavaszmező utca)</t>
  </si>
  <si>
    <t>Gépjárművek erőátviteli berendezései
BGRGE16NLC
Dr. Szakács Tamás</t>
  </si>
  <si>
    <t>Vizsgaidőszak</t>
  </si>
  <si>
    <t>Gépjárműdiagnosztika
BGRGD16NLC
Dr. Szabó József</t>
  </si>
  <si>
    <t>Minőségszabályozás a gépiparban
BAGMS16NLC
Horváthné Dr. Drégelyi-Kiss Ágota</t>
  </si>
  <si>
    <t>Őrzésvédelem, fegyverismeret II.
BGBOR26NLC
Dr. Berek Lajos, Dr. Bartha Tibor</t>
  </si>
  <si>
    <t>Különleges technológiák
BAGKT17NLC
Bíró Szabolcs</t>
  </si>
  <si>
    <t>Alkalmazott matematika ea.
BGRAM11NLM
Dr. Hanka László</t>
  </si>
  <si>
    <t>Önszerveződő alacsony dimenziós rendszerek
KMEOA16TLC
Dr. Nemcsics Ákos</t>
  </si>
  <si>
    <t>SzV I.</t>
  </si>
  <si>
    <t>Mérnöki etika
BGBME14NLC
Dr. Legeza László</t>
  </si>
  <si>
    <t>Korszerű diagnosztika
BGRKDV2NLC
Dr. Szabó József</t>
  </si>
  <si>
    <t>Szakértői ismeretek
BGRSIV3NLC
Dr. Bencsik Attila</t>
  </si>
  <si>
    <t>SZV III. Speciális fegyverek
BGBSP17NLC
Gyarmati Gábor</t>
  </si>
  <si>
    <t>Tavaszmező utca</t>
  </si>
  <si>
    <t>Alakítás és szerszámai II.
BAGAL24NLF
Dr. Sárossy György</t>
  </si>
  <si>
    <t>Tanterem: P10 (Eltérő termek jelölve!)</t>
  </si>
  <si>
    <t>LFSZG II szombati csoport órarendje</t>
  </si>
  <si>
    <t>Alkalmazott matematika gy.
BGRAM11NLM
Dr. Hanka László</t>
  </si>
  <si>
    <t>Szakdolgozat
BGRSD1JNLC
Stein Vera</t>
  </si>
  <si>
    <t>Szakdolgozat
BGRSD1MNLC
Stein Vera</t>
  </si>
  <si>
    <t>Elektronika
KMAEL12JLM
Dr. Veres György</t>
  </si>
  <si>
    <t>Mérnöki fizika
BGBFG12NLD
Szabóné dr. Házi Erzsébet</t>
  </si>
  <si>
    <t>Mechanika II
BGBME22NLD
Gyurcsovics Lajosné dr.</t>
  </si>
  <si>
    <t>Anyagtudomány II
BAGAT22NLD
Dr. Kovács-Coskun Tünde</t>
  </si>
  <si>
    <t>Anyagtechnológia alapjai I.
BAGAN12NLD
Dr. Bagyinszki Gyula</t>
  </si>
  <si>
    <t>Matematika II
BGBMA2BNLD
Szabóné dr. Házi Erzsébet</t>
  </si>
  <si>
    <t>Kémia
BGBKM12NLD
Haraszti Ferenc</t>
  </si>
  <si>
    <t>Mechanika II.
BGBMC22NLD
Moharos Sándor</t>
  </si>
  <si>
    <t>Informatika II.
BGBIA2BNLD
Dr. Rajnai Zoltán</t>
  </si>
  <si>
    <t>Informatika labor
BGBIALBNLD
Dr. Rajnai Zoltán</t>
  </si>
  <si>
    <t>Elektrotechnika II
KHTEL22JLD
Székely János</t>
  </si>
  <si>
    <t>Szerkezettan I.
BGBSZ12NLD
Macher Gábor</t>
  </si>
  <si>
    <t>Matematika II
BGRMA2HNLD
Szabóné dr. Házi Erzsébet</t>
  </si>
  <si>
    <t>Mechanika II
BGBMN22NLD
Gyurcsovics Lajosné dr.</t>
  </si>
  <si>
    <t>Elektrotechnika
BGRET12NLD
Langer Ingrid</t>
  </si>
  <si>
    <t>Informatika II.
BGRIA2HNLD
Tóthné Dr. Laufer Edit</t>
  </si>
  <si>
    <t>Informatika labor
BGRIALHNLD
Tóthné Dr. Laufer Edit</t>
  </si>
  <si>
    <t>Anyagtechnológia I.
BAGAC12NLD
Varga Péter</t>
  </si>
  <si>
    <t>Közgazdaságtan II.
GGTKG2B6LC
Dr. Szekeres Valéria</t>
  </si>
  <si>
    <t>Közgazdaságtan II.
GGTKG2M6LC
Dr. Szekeres Valéria</t>
  </si>
  <si>
    <t>Infokommunikációs rendszerek
KMEIK12JLM
Dr. Varga Péter János</t>
  </si>
  <si>
    <t>Interfészek
KMEIF16TLC
Vékás Károly</t>
  </si>
  <si>
    <t>3D műszaki modellezés alapjai
BAG3D15NLC
Varga Bálint</t>
  </si>
  <si>
    <t>március 7.</t>
  </si>
  <si>
    <t>március 14.</t>
  </si>
  <si>
    <t>március 21.</t>
  </si>
  <si>
    <t>április 4.</t>
  </si>
  <si>
    <t>április 11.</t>
  </si>
  <si>
    <t>április 18.</t>
  </si>
  <si>
    <t>április 25.</t>
  </si>
  <si>
    <t>május 2.</t>
  </si>
  <si>
    <t>május 9.</t>
  </si>
  <si>
    <t>május 16.</t>
  </si>
  <si>
    <t>május 23.</t>
  </si>
  <si>
    <t>május 30.</t>
  </si>
  <si>
    <t>június 6.</t>
  </si>
  <si>
    <t>június 13.</t>
  </si>
  <si>
    <t>március 28.</t>
  </si>
  <si>
    <t>Kockázat elemzés
BGBKL12NLM
Dr. Kósa Csaba</t>
  </si>
  <si>
    <t>Munkavédelem, ergonómia
BGBMV12NLM
Dr. Kósa Csaba</t>
  </si>
  <si>
    <t>Mikroökonómia
GGTKG2G2LD
Dr. Szekeres Valéria</t>
  </si>
  <si>
    <t>Mikroökonómia
GGTKG22NLD
Dr. Szekeres Valéria</t>
  </si>
  <si>
    <t>Hírközléstechnika
KHTHK16JLC
Dr. Varga Péter János</t>
  </si>
  <si>
    <t>Informatika II.
BGRIA2GNLD
Tibenszkyné Dr. Fórika Krisztina</t>
  </si>
  <si>
    <t>Informatika labor
BGRIALGNLC
Tibenszkyné Dr. Fórika Krisztina</t>
  </si>
  <si>
    <t>Informatikai hálózatok
BGRIH16NLC
Tibenszkyné Dr. Fórika Krisztina</t>
  </si>
  <si>
    <t>SzV II.</t>
  </si>
  <si>
    <t>Környezetvédelem
BGRKO2VNLC
Pintér Péter</t>
  </si>
  <si>
    <t>Tanterem: 252 (Szv III. tanermei tanszéki beosztás szerint.)</t>
  </si>
  <si>
    <t>Tanterem: TGF 17 (Tavaszmező utca) (Eltérő termek jelölve!)
Informatika labor tanszéki beosztás szerint.</t>
  </si>
  <si>
    <t>Alkalmazott matematika
BGRAM11NLM
Dr. Hanka László</t>
  </si>
  <si>
    <t>Tanterem: P10 (Eltérő termek jelölve, a szakirány tárgyai a 221 teremben.)</t>
  </si>
  <si>
    <t>Mikroökonómia
GGTKG2M2LD
Dr. Szekeres Valéria</t>
  </si>
  <si>
    <t>Gyártástechnológia I.
KMEGT12TLD
Solymossyné Kalmár Emilia</t>
  </si>
  <si>
    <t>február 1.</t>
  </si>
  <si>
    <t>február 6.</t>
  </si>
  <si>
    <t>február 8.</t>
  </si>
  <si>
    <t>február 13.</t>
  </si>
  <si>
    <t>február 15.</t>
  </si>
  <si>
    <t>február 20.</t>
  </si>
  <si>
    <t>február 22.</t>
  </si>
  <si>
    <t>február 27.</t>
  </si>
  <si>
    <t>február 29.</t>
  </si>
  <si>
    <t>március 5.</t>
  </si>
  <si>
    <t>március 12.</t>
  </si>
  <si>
    <t>március 19.</t>
  </si>
  <si>
    <t>március 26.</t>
  </si>
  <si>
    <t>április 2.</t>
  </si>
  <si>
    <t>április 9.</t>
  </si>
  <si>
    <t>április 16.</t>
  </si>
  <si>
    <t>április 23.</t>
  </si>
  <si>
    <t>április 30.</t>
  </si>
  <si>
    <t>május 7.</t>
  </si>
  <si>
    <t>május 14.</t>
  </si>
  <si>
    <t>május 21.</t>
  </si>
  <si>
    <t>május 28.</t>
  </si>
  <si>
    <t>június 4.</t>
  </si>
  <si>
    <t>június 11.</t>
  </si>
  <si>
    <t>június 18.</t>
  </si>
  <si>
    <t>TDK</t>
  </si>
  <si>
    <t>LBT MSc II tervező szakirány órarendje</t>
  </si>
  <si>
    <t>LBT MSc II szervező szakirány órarendje</t>
  </si>
  <si>
    <t>LBT MSc II keresztféléves tervező szakirány órarendje</t>
  </si>
  <si>
    <t>LBT MSc II keresztféléves szervező szakirány órarendje</t>
  </si>
  <si>
    <t>LG MSc I keresztféléves csoport órarendje</t>
  </si>
  <si>
    <t>Géprajz, gépelemek, gépszerkezetek I
BGBGE12NLD
Dr. Horváth Miklós</t>
  </si>
  <si>
    <t>Mérnöki fizikai mérések
BGBMF14NLD
Haraszti Ferenc</t>
  </si>
  <si>
    <t>Hő- és áramlástechnika II.
BGRHO24NLD
Dr. Szlivka Ferenc</t>
  </si>
  <si>
    <t>Mechatronika alapjai II.
BGRME24NLD
Stein Vera</t>
  </si>
  <si>
    <t>Méréstechnika I.
BAGMH14NLD</t>
  </si>
  <si>
    <t>Méréstechnika II.
BGRMV14NLD
Kerekes Sándor</t>
  </si>
  <si>
    <t>Kötéstechnológia
BAGKT14NLD
Érsek László</t>
  </si>
  <si>
    <t>Belsőégésű motorok I.
BGRBM14NLD
Dr. Ruszinkó Endre</t>
  </si>
  <si>
    <t>Anyagmozgatás szervizekben
BGRAM14NLD
Pintér Péter</t>
  </si>
  <si>
    <t>Gépjárművek felépítése
BGRGF14NLD
Dr. Szakács Tamás</t>
  </si>
  <si>
    <t xml:space="preserve">CAD technika
BGRCT14NLD
</t>
  </si>
  <si>
    <t xml:space="preserve">Gépjármű-hidraulika
BGRGH16NLC
</t>
  </si>
  <si>
    <t>Műszaki fizika
KVEMF11NLM
Dr. Rácz Ervin</t>
  </si>
  <si>
    <t>Mechanika válogatott fejezetei
BAGMV11NLM
Dr. Gonda Viktor</t>
  </si>
  <si>
    <t>Mérés, jelfeldolgozás, elektronika
BGRMJ11NLM
Dr. Szabolcsi Róbert</t>
  </si>
  <si>
    <t>Hegesztéstechnológiák I.
BAGHT11NLM
Dr. Bagyinszki Gyula</t>
  </si>
  <si>
    <t>Jogi ismeretek
BGBJO14NLD
Guttengéber Ádám</t>
  </si>
  <si>
    <t>Biztosítási ismeretek
BGBBI14NLD
Csőke Béla</t>
  </si>
  <si>
    <t>Munkavédelem, ergonómia I.
BGBMU14NLD
Dr. Kósa Csaba</t>
  </si>
  <si>
    <t>Építészet, épületgépészet II.
BGBMU14NLD
Macher Gábor</t>
  </si>
  <si>
    <t>Analóg áramkörök és érzékelők II.
KHTAN24JLD
Dőring András</t>
  </si>
  <si>
    <t>Digitális technika I.
KMADT14JLD
Zsom Gyula</t>
  </si>
  <si>
    <t>Had- és technikatörténet
BGBHT16NLD
Dr. Szűcs Endre</t>
  </si>
  <si>
    <t xml:space="preserve"> Munkaélettan, munkalélektan
BGBMM13NLC
Bereczki Ilona</t>
  </si>
  <si>
    <t>Bűnügyi információk
BGBBE1VNLC
Dr. Istvanovszki László</t>
  </si>
  <si>
    <t>Tűzvédelem II.
BGBTV26NLC
Dr. Nagy Rudolf</t>
  </si>
  <si>
    <t xml:space="preserve"> Gépjárművédelmi rendszerek I.
BGBGJ16NLC
Dr. Kovács Tibor</t>
  </si>
  <si>
    <t>Civilizációs kockázatok
BGBCK1VNLC
Szalontai László</t>
  </si>
  <si>
    <t>Szakmai gyakorlat II.
KMASG24JLM
Papp József</t>
  </si>
  <si>
    <t>A személy- és vagyonvédelem rendszertana
KMASR13JLM
Papp József</t>
  </si>
  <si>
    <t>Tanterem: TA 3.323. (Tavaszmező u.) (Eltérő termek jelölve!)</t>
  </si>
  <si>
    <t>Szakmai gyakorlat I.
KMASG24JLM
Papp József</t>
  </si>
  <si>
    <t>SZVR kialakításának módszerei
KMASM13JLM
Papp József</t>
  </si>
  <si>
    <t>SZVR üzemeltetése, üzemfenntartása II.
KMASU24JLM
Dőring András</t>
  </si>
  <si>
    <t>Szakmai gyakorlat II.
KMAGY24JLM
Dőring András</t>
  </si>
  <si>
    <t>SZVR üzemeltetése, üzemfenntartása I.
KMASU13JLM
Papp József</t>
  </si>
  <si>
    <t>Szakmai gyakorlat I.
KMAGY13JLM
Papp József</t>
  </si>
  <si>
    <t>Géprajz, gépelemek, gépszerkezetek I.
BGBGG12NLD
Dr. Horváth Miklós</t>
  </si>
  <si>
    <t>Mérnöki fizikai mérések
BGBMFM4NLD
Haraszti Ferenc</t>
  </si>
  <si>
    <t>Környezetvédelem
BGRKO14NLD
Pintér Péter</t>
  </si>
  <si>
    <t>Analóg és digitális áramkörök I.
KMEAD14TLD
Dr. Bodrog Levente, Szabó T.</t>
  </si>
  <si>
    <t>Mikro- és nanotechnika
KMENT14TLD
Dr. Kovács Balázs</t>
  </si>
  <si>
    <t>Járműmechatronika
BGRJM14NLD
Kerekes Sándor</t>
  </si>
  <si>
    <t>Géprajz, gépelemek, gépszerkezetek III.
BGBGG34NLD
Bakosné Dr. Diószegi Mónika</t>
  </si>
  <si>
    <t>Méréstechnika I.
BAGMH14NLD
Horváthné Dr. Drégelyi-Kiss Ágota, Kis Ferenc</t>
  </si>
  <si>
    <t>CAD/CAM modellezés alapjai
BAGCA14NLD
Dr. Czifra György</t>
  </si>
  <si>
    <t>CAD/CAM modellezés alapjai gyakorlat
(1. kurzus) Varga Bálint</t>
  </si>
  <si>
    <t>CAD/CAM modellezés alapjai gyakorlat
(2. kurzus) Varga Bálint</t>
  </si>
  <si>
    <t>Forgácsolástechnlógia és szerszámai
BAGFT14NLD
Dr. Horváth Richárd</t>
  </si>
  <si>
    <t>Forgácsolástechnlógia és szerszámai gyakorlat
(1. kurzus) Szalóki István</t>
  </si>
  <si>
    <t>Forgácsolástechnlógia és szerszámai gyakorlat
(2. kurzus) Szalóki István</t>
  </si>
  <si>
    <t>Forgácsolástechnológia számítógépes tervezése II.
 (1. kurzus)
 BAGFS26NLC
Szalóki István</t>
  </si>
  <si>
    <t>Forgácsolástechnológia számítógépes tervezése II.
 (2. kurzus)
 BAGFS26NLC
Szalóki István</t>
  </si>
  <si>
    <t>KÖT Műanyagalakító szerszámok tervezése
BAGMTV5NLC
Dr. Mikó Balázs</t>
  </si>
  <si>
    <t>Anyag és gyártásismeret II
BAGAG22NLD
Dr. Horváth Richárd, Dr. Farkas Gabriella</t>
  </si>
  <si>
    <t>Minőségbiztosítás
BAGMB14NLD
Tóth G. Nóra</t>
  </si>
  <si>
    <t>Minőségbiztosítás
BAGMB16NLC
Tóth G. Nóra</t>
  </si>
  <si>
    <t>Intelligens épületek
KMAIE13JLM
Papp József</t>
  </si>
  <si>
    <t>Változásmenedzsment
BGBVM1VNLC
Számadó Róza</t>
  </si>
  <si>
    <r>
      <t>19</t>
    </r>
    <r>
      <rPr>
        <vertAlign val="superscript"/>
        <sz val="10"/>
        <rFont val="Arial CE"/>
        <family val="2"/>
      </rPr>
      <t>00</t>
    </r>
    <r>
      <rPr>
        <sz val="10"/>
        <rFont val="Arial CE"/>
        <family val="2"/>
      </rPr>
      <t>-19</t>
    </r>
    <r>
      <rPr>
        <vertAlign val="superscript"/>
        <sz val="10"/>
        <rFont val="Arial CE"/>
        <family val="2"/>
      </rPr>
      <t>45</t>
    </r>
  </si>
  <si>
    <t>Méréstechnika I. gyakorlat</t>
  </si>
  <si>
    <t>Gyártóberendezések és rendszerek II
BAGGR26NLC
Dr. Zentay Péter, Hervay Péter, Varró Csaba</t>
  </si>
  <si>
    <t>KÖT Gyártórendszerek mechatronikája
BAGGM26NLC
Hervay Péter, Varró Csaba</t>
  </si>
  <si>
    <t>Közgazdaságtan II. GGTKG2G4LC
Dr. Szekeres Valéria</t>
  </si>
  <si>
    <t>Géprajz, gépelemek, gépszerkezetek III BGBGE34NLD
Bakosné Dr. Diószegi Mónika</t>
  </si>
  <si>
    <t>Matematika II
BGRMA2GNLD
Hosszú Ferenc</t>
  </si>
  <si>
    <t>KÖT Programozható áramkörök és vezérlések
BGRPV16NLC
Dr. Nagy István</t>
  </si>
  <si>
    <t>Ipari robot rendszerek I.
BGRRR14NLD
Dr. Somló János, Dr. Nagy István</t>
  </si>
  <si>
    <t>Terem: 111</t>
  </si>
  <si>
    <t>Tanterem: 107 (Eltérő termek jelölve!)
Informatika labor tanszéki beosztás szerint.</t>
  </si>
  <si>
    <t>Tanterem: 110</t>
  </si>
  <si>
    <t>Tanterem: 112 (Eltérő termek jelölve!)</t>
  </si>
  <si>
    <t>Tanterem: 105 (Eltérő termek jelölve!)</t>
  </si>
  <si>
    <t>P10</t>
  </si>
  <si>
    <t>Tanterem: 106  (Eltérő termek jelölve!)</t>
  </si>
  <si>
    <t>TB 2.209 (Tavaszmező utca)</t>
  </si>
  <si>
    <t>Terem: 252 (Eltérő termek jelölve, szakirány órái 145, Szv III. tanermei tanszéki beosztás szerint.)</t>
  </si>
  <si>
    <t>Elektronika
KMEEL12JLM
Dr. Veres György</t>
  </si>
  <si>
    <t>Vállalkozás-gazdaságtan I
GSVVG1G2LD
Dr. Berecz József</t>
  </si>
  <si>
    <t>Vállalkozás-gazdaságtan I.
GSVVG1G4LC Dr. Berecz József</t>
  </si>
  <si>
    <t>Alkalmazott matematika
NAMAM11NLM
Dr. Takács Márta</t>
  </si>
  <si>
    <t>Optimum számítási módszerek
NAMOP11NLM
Dr. Nagy Péter Tibor</t>
  </si>
  <si>
    <t>Tanterem: 144</t>
  </si>
  <si>
    <t>Gépszerkezetek és tervezés
BGBGS11NLM
Barányi István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</si>
</sst>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\ d\."/>
    <numFmt numFmtId="173" formatCode="[$-40E]yyyy\.\ mmmm\ d\."/>
    <numFmt numFmtId="174" formatCode="[$-40E]mmmm\ d\.;@"/>
    <numFmt numFmtId="175" formatCode="mmmm\ d\."/>
    <numFmt numFmtId="176" formatCode="mmm/yyyy"/>
    <numFmt numFmtId="177" formatCode="mmm\-yyyy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¥€-2]\ #\ ##,000_);[Red]\([$€-2]\ #\ ##,000\)"/>
  </numFmts>
  <fonts count="7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 CE"/>
      <family val="2"/>
    </font>
    <font>
      <vertAlign val="superscript"/>
      <sz val="10"/>
      <name val="Arial CE"/>
      <family val="2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sz val="6"/>
      <name val="Arial CE"/>
      <family val="0"/>
    </font>
    <font>
      <sz val="10"/>
      <color indexed="12"/>
      <name val="Arial CE"/>
      <family val="0"/>
    </font>
    <font>
      <sz val="10"/>
      <color indexed="22"/>
      <name val="Arial CE"/>
      <family val="0"/>
    </font>
    <font>
      <sz val="10"/>
      <color indexed="53"/>
      <name val="Arial CE"/>
      <family val="0"/>
    </font>
    <font>
      <sz val="10"/>
      <color indexed="17"/>
      <name val="Arial CE"/>
      <family val="0"/>
    </font>
    <font>
      <sz val="5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2"/>
    </font>
    <font>
      <sz val="8"/>
      <color indexed="10"/>
      <name val="Arial CE"/>
      <family val="0"/>
    </font>
    <font>
      <sz val="7"/>
      <color indexed="17"/>
      <name val="Arial CE"/>
      <family val="2"/>
    </font>
    <font>
      <sz val="6.5"/>
      <color indexed="17"/>
      <name val="Arial CE"/>
      <family val="0"/>
    </font>
    <font>
      <sz val="7"/>
      <color indexed="12"/>
      <name val="Arial CE"/>
      <family val="0"/>
    </font>
    <font>
      <sz val="6"/>
      <color indexed="8"/>
      <name val="Arial CE"/>
      <family val="2"/>
    </font>
    <font>
      <sz val="8"/>
      <color indexed="17"/>
      <name val="Arial CE"/>
      <family val="2"/>
    </font>
    <font>
      <sz val="7"/>
      <color indexed="8"/>
      <name val="Arial CE"/>
      <family val="2"/>
    </font>
    <font>
      <sz val="6"/>
      <color indexed="12"/>
      <name val="Arial CE"/>
      <family val="2"/>
    </font>
    <font>
      <sz val="9"/>
      <color indexed="17"/>
      <name val="Arial CE"/>
      <family val="2"/>
    </font>
    <font>
      <sz val="6"/>
      <color indexed="10"/>
      <name val="Arial CE"/>
      <family val="2"/>
    </font>
    <font>
      <sz val="6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2"/>
    </font>
    <font>
      <sz val="10"/>
      <color rgb="FF007F00"/>
      <name val="Arial CE"/>
      <family val="2"/>
    </font>
    <font>
      <sz val="8"/>
      <color rgb="FFFF0000"/>
      <name val="Arial CE"/>
      <family val="0"/>
    </font>
    <font>
      <sz val="10"/>
      <color rgb="FFFF0000"/>
      <name val="Arial CE"/>
      <family val="0"/>
    </font>
    <font>
      <sz val="7"/>
      <color rgb="FF007F00"/>
      <name val="Arial CE"/>
      <family val="2"/>
    </font>
    <font>
      <sz val="6.5"/>
      <color rgb="FF007F00"/>
      <name val="Arial CE"/>
      <family val="0"/>
    </font>
    <font>
      <sz val="10"/>
      <color rgb="FF0000FF"/>
      <name val="Arial CE"/>
      <family val="0"/>
    </font>
    <font>
      <sz val="6"/>
      <color rgb="FFFF0000"/>
      <name val="Arial CE"/>
      <family val="2"/>
    </font>
    <font>
      <sz val="6"/>
      <color rgb="FF0000FF"/>
      <name val="Arial CE"/>
      <family val="2"/>
    </font>
    <font>
      <sz val="7"/>
      <color rgb="FF0000FF"/>
      <name val="Arial CE"/>
      <family val="0"/>
    </font>
    <font>
      <sz val="7"/>
      <color theme="1"/>
      <name val="Arial CE"/>
      <family val="2"/>
    </font>
    <font>
      <sz val="6"/>
      <color theme="1"/>
      <name val="Arial CE"/>
      <family val="2"/>
    </font>
    <font>
      <sz val="8"/>
      <color rgb="FF007F00"/>
      <name val="Arial CE"/>
      <family val="2"/>
    </font>
    <font>
      <sz val="9"/>
      <color rgb="FF007F00"/>
      <name val="Arial CE"/>
      <family val="2"/>
    </font>
    <font>
      <sz val="6"/>
      <color rgb="FF007F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/>
    </xf>
    <xf numFmtId="49" fontId="8" fillId="33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9" fontId="8" fillId="33" borderId="14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14" fillId="0" borderId="12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64" fillId="0" borderId="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6" fontId="0" fillId="0" borderId="18" xfId="0" applyNumberFormat="1" applyFill="1" applyBorder="1" applyAlignment="1">
      <alignment vertical="center"/>
    </xf>
    <xf numFmtId="0" fontId="10" fillId="35" borderId="0" xfId="0" applyFont="1" applyFill="1" applyAlignment="1">
      <alignment/>
    </xf>
    <xf numFmtId="0" fontId="0" fillId="0" borderId="13" xfId="0" applyFont="1" applyFill="1" applyBorder="1" applyAlignment="1">
      <alignment vertical="center"/>
    </xf>
    <xf numFmtId="16" fontId="0" fillId="0" borderId="13" xfId="0" applyNumberForma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65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6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6" fontId="0" fillId="0" borderId="0" xfId="0" applyNumberForma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49" fontId="8" fillId="35" borderId="0" xfId="0" applyNumberFormat="1" applyFont="1" applyFill="1" applyAlignment="1">
      <alignment wrapText="1"/>
    </xf>
    <xf numFmtId="0" fontId="0" fillId="0" borderId="16" xfId="0" applyFont="1" applyBorder="1" applyAlignment="1">
      <alignment vertical="center"/>
    </xf>
    <xf numFmtId="0" fontId="0" fillId="36" borderId="0" xfId="0" applyFill="1" applyBorder="1" applyAlignment="1">
      <alignment horizontal="center" vertical="center"/>
    </xf>
    <xf numFmtId="0" fontId="0" fillId="37" borderId="0" xfId="0" applyNumberFormat="1" applyFill="1" applyAlignment="1">
      <alignment horizontal="center" vertical="center"/>
    </xf>
    <xf numFmtId="0" fontId="0" fillId="0" borderId="21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0" fillId="35" borderId="0" xfId="0" applyFill="1" applyAlignment="1">
      <alignment horizontal="center" vertical="center"/>
    </xf>
    <xf numFmtId="0" fontId="0" fillId="35" borderId="0" xfId="0" applyNumberFormat="1" applyFill="1" applyAlignment="1">
      <alignment horizontal="center" vertical="center"/>
    </xf>
    <xf numFmtId="0" fontId="0" fillId="36" borderId="18" xfId="0" applyNumberFormat="1" applyFill="1" applyBorder="1" applyAlignment="1">
      <alignment horizontal="center" vertical="center"/>
    </xf>
    <xf numFmtId="0" fontId="0" fillId="35" borderId="0" xfId="0" applyNumberFormat="1" applyFill="1" applyBorder="1" applyAlignment="1">
      <alignment horizontal="center" vertical="center"/>
    </xf>
    <xf numFmtId="16" fontId="0" fillId="0" borderId="0" xfId="0" applyNumberForma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" fontId="0" fillId="0" borderId="22" xfId="0" applyNumberFormat="1" applyFill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49" fontId="8" fillId="35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0" fillId="0" borderId="0" xfId="0" applyFont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70" fillId="0" borderId="12" xfId="0" applyFont="1" applyFill="1" applyBorder="1" applyAlignment="1">
      <alignment vertical="center"/>
    </xf>
    <xf numFmtId="0" fontId="65" fillId="0" borderId="1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36" borderId="0" xfId="0" applyNumberFormat="1" applyFill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38" borderId="0" xfId="0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1" fontId="0" fillId="0" borderId="36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71" fillId="38" borderId="31" xfId="0" applyFont="1" applyFill="1" applyBorder="1" applyAlignment="1">
      <alignment horizontal="center" vertical="center" wrapText="1"/>
    </xf>
    <xf numFmtId="0" fontId="71" fillId="38" borderId="30" xfId="0" applyFont="1" applyFill="1" applyBorder="1" applyAlignment="1">
      <alignment horizontal="center" vertical="center" wrapText="1"/>
    </xf>
    <xf numFmtId="0" fontId="72" fillId="38" borderId="31" xfId="0" applyFont="1" applyFill="1" applyBorder="1" applyAlignment="1">
      <alignment horizontal="center" vertical="center" wrapText="1"/>
    </xf>
    <xf numFmtId="0" fontId="72" fillId="38" borderId="30" xfId="0" applyFont="1" applyFill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75" fillId="0" borderId="31" xfId="0" applyFont="1" applyFill="1" applyBorder="1" applyAlignment="1">
      <alignment horizontal="center" vertical="center" wrapText="1"/>
    </xf>
    <xf numFmtId="0" fontId="75" fillId="0" borderId="3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74" fillId="0" borderId="27" xfId="0" applyFont="1" applyFill="1" applyBorder="1" applyAlignment="1">
      <alignment horizontal="center" vertical="center" wrapText="1"/>
    </xf>
    <xf numFmtId="0" fontId="68" fillId="0" borderId="30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0" fontId="74" fillId="0" borderId="31" xfId="0" applyFont="1" applyFill="1" applyBorder="1" applyAlignment="1">
      <alignment horizontal="center" vertical="center" wrapText="1"/>
    </xf>
    <xf numFmtId="0" fontId="74" fillId="0" borderId="29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0" fillId="34" borderId="31" xfId="0" applyFont="1" applyFill="1" applyBorder="1" applyAlignment="1">
      <alignment horizontal="center" vertical="center" wrapText="1"/>
    </xf>
    <xf numFmtId="0" fontId="70" fillId="34" borderId="29" xfId="0" applyFont="1" applyFill="1" applyBorder="1" applyAlignment="1">
      <alignment horizontal="center" vertical="center" wrapText="1"/>
    </xf>
    <xf numFmtId="0" fontId="70" fillId="34" borderId="30" xfId="0" applyFont="1" applyFill="1" applyBorder="1" applyAlignment="1">
      <alignment horizontal="center" vertical="center" wrapText="1"/>
    </xf>
    <xf numFmtId="0" fontId="70" fillId="34" borderId="32" xfId="0" applyFont="1" applyFill="1" applyBorder="1" applyAlignment="1">
      <alignment horizontal="center" vertical="center" wrapText="1"/>
    </xf>
    <xf numFmtId="0" fontId="70" fillId="34" borderId="18" xfId="0" applyFont="1" applyFill="1" applyBorder="1" applyAlignment="1">
      <alignment horizontal="center" vertical="center" wrapText="1"/>
    </xf>
    <xf numFmtId="0" fontId="70" fillId="34" borderId="25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70" fillId="35" borderId="19" xfId="0" applyFont="1" applyFill="1" applyBorder="1" applyAlignment="1">
      <alignment horizontal="center" vertical="center"/>
    </xf>
    <xf numFmtId="0" fontId="70" fillId="35" borderId="2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70" fillId="35" borderId="12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 wrapText="1"/>
    </xf>
    <xf numFmtId="0" fontId="64" fillId="34" borderId="12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/>
    </xf>
    <xf numFmtId="0" fontId="70" fillId="36" borderId="19" xfId="0" applyFont="1" applyFill="1" applyBorder="1" applyAlignment="1">
      <alignment horizontal="center" vertical="center"/>
    </xf>
    <xf numFmtId="0" fontId="70" fillId="36" borderId="27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70" fillId="35" borderId="31" xfId="0" applyFont="1" applyFill="1" applyBorder="1" applyAlignment="1">
      <alignment horizontal="center" vertical="center" wrapText="1"/>
    </xf>
    <xf numFmtId="0" fontId="70" fillId="35" borderId="29" xfId="0" applyFont="1" applyFill="1" applyBorder="1" applyAlignment="1">
      <alignment horizontal="center" vertical="center" wrapText="1"/>
    </xf>
    <xf numFmtId="0" fontId="70" fillId="35" borderId="30" xfId="0" applyFont="1" applyFill="1" applyBorder="1" applyAlignment="1">
      <alignment horizontal="center" vertical="center" wrapText="1"/>
    </xf>
    <xf numFmtId="0" fontId="70" fillId="35" borderId="32" xfId="0" applyFont="1" applyFill="1" applyBorder="1" applyAlignment="1">
      <alignment horizontal="center" vertical="center" wrapText="1"/>
    </xf>
    <xf numFmtId="0" fontId="70" fillId="35" borderId="18" xfId="0" applyFont="1" applyFill="1" applyBorder="1" applyAlignment="1">
      <alignment horizontal="center" vertical="center" wrapText="1"/>
    </xf>
    <xf numFmtId="0" fontId="70" fillId="35" borderId="25" xfId="0" applyFont="1" applyFill="1" applyBorder="1" applyAlignment="1">
      <alignment horizontal="center" vertical="center" wrapText="1"/>
    </xf>
    <xf numFmtId="0" fontId="70" fillId="36" borderId="12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0" fillId="38" borderId="0" xfId="0" applyFill="1" applyAlignment="1">
      <alignment horizontal="center" vertical="center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70" fillId="34" borderId="12" xfId="0" applyFont="1" applyFill="1" applyBorder="1" applyAlignment="1">
      <alignment horizontal="center" vertical="center" wrapText="1"/>
    </xf>
    <xf numFmtId="0" fontId="70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78" fillId="0" borderId="27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38" borderId="19" xfId="0" applyNumberFormat="1" applyFill="1" applyBorder="1" applyAlignment="1">
      <alignment horizontal="center" vertical="center" wrapText="1"/>
    </xf>
    <xf numFmtId="0" fontId="0" fillId="38" borderId="27" xfId="0" applyNumberForma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7" fillId="38" borderId="12" xfId="0" applyFont="1" applyFill="1" applyBorder="1" applyAlignment="1">
      <alignment horizontal="center" vertical="center" wrapText="1"/>
    </xf>
    <xf numFmtId="0" fontId="70" fillId="34" borderId="1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38" borderId="12" xfId="0" applyFont="1" applyFill="1" applyBorder="1" applyAlignment="1">
      <alignment horizontal="center" vertical="center" wrapText="1"/>
    </xf>
    <xf numFmtId="0" fontId="15" fillId="38" borderId="12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31" xfId="0" applyFill="1" applyBorder="1" applyAlignment="1">
      <alignment horizontal="center" vertical="center" wrapText="1"/>
    </xf>
    <xf numFmtId="0" fontId="0" fillId="38" borderId="29" xfId="0" applyFill="1" applyBorder="1" applyAlignment="1">
      <alignment horizontal="center" vertical="center"/>
    </xf>
    <xf numFmtId="0" fontId="0" fillId="38" borderId="30" xfId="0" applyFill="1" applyBorder="1" applyAlignment="1">
      <alignment horizontal="center" vertical="center"/>
    </xf>
    <xf numFmtId="0" fontId="0" fillId="38" borderId="32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17" fillId="38" borderId="31" xfId="0" applyFont="1" applyFill="1" applyBorder="1" applyAlignment="1">
      <alignment horizontal="center" vertical="center" wrapText="1"/>
    </xf>
    <xf numFmtId="0" fontId="17" fillId="38" borderId="29" xfId="0" applyFont="1" applyFill="1" applyBorder="1" applyAlignment="1">
      <alignment horizontal="center" vertical="center" wrapText="1"/>
    </xf>
    <xf numFmtId="0" fontId="17" fillId="38" borderId="30" xfId="0" applyFont="1" applyFill="1" applyBorder="1" applyAlignment="1">
      <alignment horizontal="center" vertical="center" wrapText="1"/>
    </xf>
    <xf numFmtId="0" fontId="17" fillId="38" borderId="32" xfId="0" applyFont="1" applyFill="1" applyBorder="1" applyAlignment="1">
      <alignment horizontal="center" vertical="center" wrapText="1"/>
    </xf>
    <xf numFmtId="0" fontId="17" fillId="38" borderId="18" xfId="0" applyFont="1" applyFill="1" applyBorder="1" applyAlignment="1">
      <alignment horizontal="center" vertical="center" wrapText="1"/>
    </xf>
    <xf numFmtId="0" fontId="17" fillId="38" borderId="25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16" fontId="0" fillId="38" borderId="0" xfId="0" applyNumberFormat="1" applyFill="1" applyAlignment="1">
      <alignment horizontal="center" vertical="center"/>
    </xf>
    <xf numFmtId="0" fontId="9" fillId="38" borderId="31" xfId="0" applyFont="1" applyFill="1" applyBorder="1" applyAlignment="1">
      <alignment horizontal="center" vertical="center" wrapText="1"/>
    </xf>
    <xf numFmtId="0" fontId="9" fillId="38" borderId="29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0" fontId="9" fillId="38" borderId="32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16" fontId="0" fillId="36" borderId="0" xfId="0" applyNumberFormat="1" applyFill="1" applyAlignment="1">
      <alignment horizontal="left" vertical="center"/>
    </xf>
    <xf numFmtId="0" fontId="0" fillId="38" borderId="0" xfId="0" applyFill="1" applyAlignment="1">
      <alignment horizontal="left" vertical="center"/>
    </xf>
    <xf numFmtId="0" fontId="70" fillId="34" borderId="31" xfId="0" applyFont="1" applyFill="1" applyBorder="1" applyAlignment="1">
      <alignment horizontal="center" vertical="center" wrapText="1"/>
    </xf>
    <xf numFmtId="0" fontId="70" fillId="34" borderId="29" xfId="0" applyFont="1" applyFill="1" applyBorder="1" applyAlignment="1">
      <alignment horizontal="center" vertical="center" wrapText="1"/>
    </xf>
    <xf numFmtId="0" fontId="70" fillId="34" borderId="30" xfId="0" applyFont="1" applyFill="1" applyBorder="1" applyAlignment="1">
      <alignment horizontal="center" vertical="center" wrapText="1"/>
    </xf>
    <xf numFmtId="0" fontId="70" fillId="34" borderId="32" xfId="0" applyFont="1" applyFill="1" applyBorder="1" applyAlignment="1">
      <alignment horizontal="center" vertical="center" wrapText="1"/>
    </xf>
    <xf numFmtId="0" fontId="70" fillId="34" borderId="18" xfId="0" applyFont="1" applyFill="1" applyBorder="1" applyAlignment="1">
      <alignment horizontal="center" vertical="center" wrapText="1"/>
    </xf>
    <xf numFmtId="0" fontId="70" fillId="34" borderId="25" xfId="0" applyFont="1" applyFill="1" applyBorder="1" applyAlignment="1">
      <alignment horizontal="center" vertical="center" wrapText="1"/>
    </xf>
    <xf numFmtId="0" fontId="70" fillId="35" borderId="29" xfId="0" applyFont="1" applyFill="1" applyBorder="1" applyAlignment="1">
      <alignment horizontal="center" vertical="center"/>
    </xf>
    <xf numFmtId="0" fontId="70" fillId="35" borderId="30" xfId="0" applyFont="1" applyFill="1" applyBorder="1" applyAlignment="1">
      <alignment horizontal="center" vertical="center"/>
    </xf>
    <xf numFmtId="0" fontId="70" fillId="35" borderId="32" xfId="0" applyFont="1" applyFill="1" applyBorder="1" applyAlignment="1">
      <alignment horizontal="center" vertical="center"/>
    </xf>
    <xf numFmtId="0" fontId="70" fillId="35" borderId="18" xfId="0" applyFont="1" applyFill="1" applyBorder="1" applyAlignment="1">
      <alignment horizontal="center" vertical="center"/>
    </xf>
    <xf numFmtId="0" fontId="70" fillId="35" borderId="25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/>
    </xf>
    <xf numFmtId="0" fontId="0" fillId="38" borderId="29" xfId="0" applyFill="1" applyBorder="1" applyAlignment="1">
      <alignment horizontal="center" vertical="center" wrapText="1"/>
    </xf>
    <xf numFmtId="0" fontId="0" fillId="38" borderId="30" xfId="0" applyFill="1" applyBorder="1" applyAlignment="1">
      <alignment horizontal="center" vertical="center" wrapText="1"/>
    </xf>
    <xf numFmtId="0" fontId="0" fillId="38" borderId="32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25" xfId="0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36" borderId="25" xfId="0" applyFont="1" applyFill="1" applyBorder="1" applyAlignment="1">
      <alignment horizontal="center" vertical="center" wrapText="1"/>
    </xf>
    <xf numFmtId="0" fontId="70" fillId="36" borderId="17" xfId="0" applyFont="1" applyFill="1" applyBorder="1" applyAlignment="1">
      <alignment horizontal="center" vertical="center"/>
    </xf>
    <xf numFmtId="0" fontId="70" fillId="36" borderId="30" xfId="0" applyFont="1" applyFill="1" applyBorder="1" applyAlignment="1">
      <alignment horizontal="center" vertical="center"/>
    </xf>
    <xf numFmtId="0" fontId="70" fillId="36" borderId="12" xfId="0" applyFont="1" applyFill="1" applyBorder="1" applyAlignment="1">
      <alignment horizontal="center" vertical="center"/>
    </xf>
    <xf numFmtId="16" fontId="0" fillId="35" borderId="31" xfId="0" applyNumberFormat="1" applyFill="1" applyBorder="1" applyAlignment="1">
      <alignment horizontal="center" vertical="center" wrapText="1"/>
    </xf>
    <xf numFmtId="16" fontId="0" fillId="35" borderId="29" xfId="0" applyNumberFormat="1" applyFill="1" applyBorder="1" applyAlignment="1">
      <alignment horizontal="center" vertical="center" wrapText="1"/>
    </xf>
    <xf numFmtId="16" fontId="0" fillId="35" borderId="30" xfId="0" applyNumberFormat="1" applyFill="1" applyBorder="1" applyAlignment="1">
      <alignment horizontal="center" vertical="center" wrapText="1"/>
    </xf>
    <xf numFmtId="16" fontId="0" fillId="35" borderId="32" xfId="0" applyNumberFormat="1" applyFill="1" applyBorder="1" applyAlignment="1">
      <alignment horizontal="center" vertical="center" wrapText="1"/>
    </xf>
    <xf numFmtId="16" fontId="0" fillId="35" borderId="18" xfId="0" applyNumberFormat="1" applyFill="1" applyBorder="1" applyAlignment="1">
      <alignment horizontal="center" vertical="center" wrapText="1"/>
    </xf>
    <xf numFmtId="16" fontId="0" fillId="35" borderId="47" xfId="0" applyNumberFormat="1" applyFill="1" applyBorder="1" applyAlignment="1">
      <alignment horizontal="center" vertical="center" wrapText="1"/>
    </xf>
    <xf numFmtId="16" fontId="0" fillId="35" borderId="0" xfId="0" applyNumberFormat="1" applyFill="1" applyBorder="1" applyAlignment="1">
      <alignment horizontal="center" vertical="center" wrapText="1"/>
    </xf>
    <xf numFmtId="16" fontId="0" fillId="35" borderId="25" xfId="0" applyNumberForma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1" fontId="0" fillId="0" borderId="50" xfId="0" applyNumberFormat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 wrapText="1"/>
    </xf>
    <xf numFmtId="16" fontId="0" fillId="35" borderId="0" xfId="0" applyNumberForma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70" fillId="36" borderId="17" xfId="0" applyFont="1" applyFill="1" applyBorder="1" applyAlignment="1">
      <alignment horizontal="center" vertical="center" wrapText="1"/>
    </xf>
    <xf numFmtId="0" fontId="70" fillId="36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0" fillId="38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I44"/>
  <sheetViews>
    <sheetView tabSelected="1" workbookViewId="0" topLeftCell="A1">
      <selection activeCell="P26" sqref="P26"/>
    </sheetView>
  </sheetViews>
  <sheetFormatPr defaultColWidth="9.00390625" defaultRowHeight="12.75"/>
  <cols>
    <col min="1" max="1" width="9.75390625" style="17" customWidth="1"/>
    <col min="2" max="2" width="12.75390625" style="17" customWidth="1"/>
    <col min="3" max="12" width="9.75390625" style="17" customWidth="1"/>
    <col min="13" max="13" width="9.875" style="17" customWidth="1"/>
    <col min="14" max="14" width="9.75390625" style="17" customWidth="1"/>
    <col min="15" max="16384" width="9.125" style="17" customWidth="1"/>
  </cols>
  <sheetData>
    <row r="1" spans="1:14" ht="18" customHeight="1">
      <c r="A1" s="225" t="s">
        <v>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1:26" ht="25.5">
      <c r="A2" s="37" t="s">
        <v>8</v>
      </c>
      <c r="B2" s="38" t="s">
        <v>9</v>
      </c>
      <c r="C2" s="39" t="s">
        <v>16</v>
      </c>
      <c r="D2" s="39" t="s">
        <v>17</v>
      </c>
      <c r="E2" s="39" t="s">
        <v>18</v>
      </c>
      <c r="F2" s="39" t="s">
        <v>19</v>
      </c>
      <c r="G2" s="39" t="s">
        <v>20</v>
      </c>
      <c r="H2" s="39" t="s">
        <v>21</v>
      </c>
      <c r="I2" s="39" t="s">
        <v>22</v>
      </c>
      <c r="J2" s="39" t="s">
        <v>23</v>
      </c>
      <c r="K2" s="39" t="s">
        <v>24</v>
      </c>
      <c r="L2" s="39" t="s">
        <v>25</v>
      </c>
      <c r="M2" s="39" t="s">
        <v>26</v>
      </c>
      <c r="N2" s="40" t="s">
        <v>41</v>
      </c>
      <c r="U2" s="96"/>
      <c r="Z2" s="96"/>
    </row>
    <row r="3" spans="1:35" ht="19.5" customHeight="1">
      <c r="A3" s="190">
        <f>LOOKUP(1,Időbeosztás!I2:I16,Időbeosztás!A2:A16)</f>
        <v>0</v>
      </c>
      <c r="B3" s="186" t="str">
        <f>LOOKUP(1,Időbeosztás!I2:I16,Időbeosztás!C2:C16)</f>
        <v>február 6.</v>
      </c>
      <c r="C3" s="41"/>
      <c r="D3" s="203" t="s">
        <v>88</v>
      </c>
      <c r="E3" s="203"/>
      <c r="F3" s="203"/>
      <c r="G3" s="204" t="s">
        <v>171</v>
      </c>
      <c r="H3" s="205"/>
      <c r="I3" s="205"/>
      <c r="J3" s="206"/>
      <c r="K3" s="223" t="s">
        <v>129</v>
      </c>
      <c r="L3" s="223"/>
      <c r="M3" s="223" t="s">
        <v>130</v>
      </c>
      <c r="N3" s="224"/>
      <c r="AI3" s="12"/>
    </row>
    <row r="4" spans="1:35" ht="19.5" customHeight="1">
      <c r="A4" s="190"/>
      <c r="B4" s="186"/>
      <c r="C4" s="41"/>
      <c r="D4" s="203"/>
      <c r="E4" s="203"/>
      <c r="F4" s="203"/>
      <c r="G4" s="207"/>
      <c r="H4" s="208"/>
      <c r="I4" s="208"/>
      <c r="J4" s="209"/>
      <c r="K4" s="223"/>
      <c r="L4" s="223"/>
      <c r="M4" s="223"/>
      <c r="N4" s="224"/>
      <c r="AI4" s="12"/>
    </row>
    <row r="5" spans="1:35" ht="19.5" customHeight="1">
      <c r="A5" s="190">
        <f>LOOKUP(2,Időbeosztás!I2:I16,Időbeosztás!A2:A16)</f>
        <v>1</v>
      </c>
      <c r="B5" s="186" t="str">
        <f>LOOKUP(2,Időbeosztás!I2:I16,Időbeosztás!C2:C16)</f>
        <v>február 13.</v>
      </c>
      <c r="C5" s="41"/>
      <c r="D5" s="191" t="s">
        <v>236</v>
      </c>
      <c r="E5" s="191"/>
      <c r="F5" s="191"/>
      <c r="G5" s="191"/>
      <c r="H5" s="192"/>
      <c r="I5" s="195" t="s">
        <v>89</v>
      </c>
      <c r="J5" s="191"/>
      <c r="K5" s="191"/>
      <c r="L5" s="191"/>
      <c r="M5" s="191"/>
      <c r="N5" s="229"/>
      <c r="U5" s="100"/>
      <c r="AC5" s="12"/>
      <c r="AD5" s="12"/>
      <c r="AE5" s="12"/>
      <c r="AF5" s="12"/>
      <c r="AG5" s="12"/>
      <c r="AH5" s="12"/>
      <c r="AI5" s="12"/>
    </row>
    <row r="6" spans="1:35" ht="19.5" customHeight="1">
      <c r="A6" s="190"/>
      <c r="B6" s="186"/>
      <c r="C6" s="41"/>
      <c r="D6" s="193"/>
      <c r="E6" s="193"/>
      <c r="F6" s="193"/>
      <c r="G6" s="193"/>
      <c r="H6" s="194"/>
      <c r="I6" s="196"/>
      <c r="J6" s="193"/>
      <c r="K6" s="193"/>
      <c r="L6" s="193"/>
      <c r="M6" s="193"/>
      <c r="N6" s="230"/>
      <c r="U6" s="100"/>
      <c r="AA6" s="12"/>
      <c r="AB6" s="12"/>
      <c r="AC6" s="12"/>
      <c r="AD6" s="12"/>
      <c r="AE6" s="12"/>
      <c r="AF6" s="12"/>
      <c r="AG6" s="12"/>
      <c r="AH6" s="12"/>
      <c r="AI6" s="12"/>
    </row>
    <row r="7" spans="1:14" ht="19.5" customHeight="1">
      <c r="A7" s="190">
        <f>LOOKUP(3,Időbeosztás!I2:I16,Időbeosztás!A2:A16)</f>
        <v>2</v>
      </c>
      <c r="B7" s="186" t="str">
        <f>LOOKUP(3,Időbeosztás!I2:I16,Időbeosztás!C2:C16)</f>
        <v>február 20.</v>
      </c>
      <c r="C7" s="41"/>
      <c r="D7" s="184" t="s">
        <v>126</v>
      </c>
      <c r="E7" s="184"/>
      <c r="F7" s="221" t="s">
        <v>249</v>
      </c>
      <c r="G7" s="221"/>
      <c r="H7" s="187" t="s">
        <v>87</v>
      </c>
      <c r="I7" s="188"/>
      <c r="J7" s="188"/>
      <c r="K7" s="188"/>
      <c r="L7" s="187" t="s">
        <v>90</v>
      </c>
      <c r="M7" s="188"/>
      <c r="N7" s="189"/>
    </row>
    <row r="8" spans="1:20" ht="19.5" customHeight="1">
      <c r="A8" s="190"/>
      <c r="B8" s="186"/>
      <c r="C8" s="41"/>
      <c r="D8" s="184"/>
      <c r="E8" s="184"/>
      <c r="F8" s="221"/>
      <c r="G8" s="221"/>
      <c r="H8" s="188"/>
      <c r="I8" s="188"/>
      <c r="J8" s="188"/>
      <c r="K8" s="188"/>
      <c r="L8" s="188"/>
      <c r="M8" s="188"/>
      <c r="N8" s="189"/>
      <c r="T8" s="100"/>
    </row>
    <row r="9" spans="1:20" ht="19.5" customHeight="1">
      <c r="A9" s="190">
        <f>LOOKUP(4,Időbeosztás!I2:I16,Időbeosztás!A2:A16)</f>
        <v>3</v>
      </c>
      <c r="B9" s="186" t="str">
        <f>LOOKUP(4,Időbeosztás!I2:I16,Időbeosztás!C2:C16)</f>
        <v>február 27.</v>
      </c>
      <c r="C9" s="41"/>
      <c r="D9" s="203" t="s">
        <v>88</v>
      </c>
      <c r="E9" s="203"/>
      <c r="F9" s="203"/>
      <c r="G9" s="204" t="s">
        <v>171</v>
      </c>
      <c r="H9" s="205"/>
      <c r="I9" s="205"/>
      <c r="J9" s="206"/>
      <c r="K9" s="223" t="s">
        <v>129</v>
      </c>
      <c r="L9" s="223"/>
      <c r="M9" s="223" t="s">
        <v>130</v>
      </c>
      <c r="N9" s="224"/>
      <c r="T9" s="100"/>
    </row>
    <row r="10" spans="1:14" ht="19.5" customHeight="1">
      <c r="A10" s="190"/>
      <c r="B10" s="186"/>
      <c r="C10" s="41"/>
      <c r="D10" s="203"/>
      <c r="E10" s="203"/>
      <c r="F10" s="203"/>
      <c r="G10" s="207"/>
      <c r="H10" s="208"/>
      <c r="I10" s="208"/>
      <c r="J10" s="209"/>
      <c r="K10" s="223"/>
      <c r="L10" s="223"/>
      <c r="M10" s="223"/>
      <c r="N10" s="224"/>
    </row>
    <row r="11" spans="1:14" ht="19.5" customHeight="1">
      <c r="A11" s="190">
        <f>LOOKUP(5,Időbeosztás!I2:I16,Időbeosztás!A2:A16)</f>
        <v>6</v>
      </c>
      <c r="B11" s="186" t="str">
        <f>LOOKUP(5,Időbeosztás!I2:I16,Időbeosztás!C2:C16)</f>
        <v>március 19.</v>
      </c>
      <c r="C11" s="45"/>
      <c r="D11" s="187" t="s">
        <v>89</v>
      </c>
      <c r="E11" s="222"/>
      <c r="F11" s="222"/>
      <c r="G11" s="222"/>
      <c r="H11" s="222"/>
      <c r="I11" s="228" t="s">
        <v>90</v>
      </c>
      <c r="J11" s="183"/>
      <c r="K11" s="195" t="s">
        <v>236</v>
      </c>
      <c r="L11" s="191"/>
      <c r="M11" s="191"/>
      <c r="N11" s="229"/>
    </row>
    <row r="12" spans="1:14" ht="19.5" customHeight="1">
      <c r="A12" s="190"/>
      <c r="B12" s="186"/>
      <c r="C12" s="45"/>
      <c r="D12" s="222"/>
      <c r="E12" s="222"/>
      <c r="F12" s="222"/>
      <c r="G12" s="222"/>
      <c r="H12" s="222"/>
      <c r="I12" s="228"/>
      <c r="J12" s="183"/>
      <c r="K12" s="196"/>
      <c r="L12" s="193"/>
      <c r="M12" s="193"/>
      <c r="N12" s="230"/>
    </row>
    <row r="13" spans="1:14" ht="19.5" customHeight="1">
      <c r="A13" s="190">
        <f>LOOKUP(6,Időbeosztás!I2:I16,Időbeosztás!A2:A16)</f>
        <v>8</v>
      </c>
      <c r="B13" s="186" t="str">
        <f>LOOKUP(6,Időbeosztás!I2:I16,Időbeosztás!C2:C16)</f>
        <v>április 2.</v>
      </c>
      <c r="C13" s="41"/>
      <c r="D13" s="184" t="s">
        <v>126</v>
      </c>
      <c r="E13" s="184"/>
      <c r="F13" s="221" t="s">
        <v>249</v>
      </c>
      <c r="G13" s="221"/>
      <c r="H13" s="195" t="s">
        <v>236</v>
      </c>
      <c r="I13" s="191"/>
      <c r="J13" s="191"/>
      <c r="K13" s="192"/>
      <c r="L13" s="187" t="s">
        <v>87</v>
      </c>
      <c r="M13" s="188"/>
      <c r="N13" s="189"/>
    </row>
    <row r="14" spans="1:14" ht="19.5" customHeight="1">
      <c r="A14" s="190"/>
      <c r="B14" s="186"/>
      <c r="C14" s="41"/>
      <c r="D14" s="184"/>
      <c r="E14" s="184"/>
      <c r="F14" s="221"/>
      <c r="G14" s="221"/>
      <c r="H14" s="196"/>
      <c r="I14" s="193"/>
      <c r="J14" s="193"/>
      <c r="K14" s="194"/>
      <c r="L14" s="188"/>
      <c r="M14" s="188"/>
      <c r="N14" s="189"/>
    </row>
    <row r="15" spans="1:14" ht="19.5" customHeight="1">
      <c r="A15" s="190">
        <f>LOOKUP(7,Időbeosztás!I2:I16,Időbeosztás!A2:A16)</f>
        <v>9</v>
      </c>
      <c r="B15" s="186" t="str">
        <f>LOOKUP(7,Időbeosztás!I2:I16,Időbeosztás!C2:C16)</f>
        <v>április 9.</v>
      </c>
      <c r="C15" s="41"/>
      <c r="D15" s="203" t="s">
        <v>88</v>
      </c>
      <c r="E15" s="203"/>
      <c r="F15" s="203"/>
      <c r="G15" s="203"/>
      <c r="H15" s="197" t="s">
        <v>171</v>
      </c>
      <c r="I15" s="198"/>
      <c r="J15" s="199"/>
      <c r="K15" s="223" t="s">
        <v>129</v>
      </c>
      <c r="L15" s="223"/>
      <c r="M15" s="223" t="s">
        <v>130</v>
      </c>
      <c r="N15" s="224"/>
    </row>
    <row r="16" spans="1:14" ht="19.5" customHeight="1">
      <c r="A16" s="190"/>
      <c r="B16" s="186"/>
      <c r="C16" s="41"/>
      <c r="D16" s="203"/>
      <c r="E16" s="203"/>
      <c r="F16" s="203"/>
      <c r="G16" s="203"/>
      <c r="H16" s="200"/>
      <c r="I16" s="201"/>
      <c r="J16" s="202"/>
      <c r="K16" s="223"/>
      <c r="L16" s="223"/>
      <c r="M16" s="223"/>
      <c r="N16" s="224"/>
    </row>
    <row r="17" spans="1:14" ht="19.5" customHeight="1">
      <c r="A17" s="190">
        <f>LOOKUP(8,Időbeosztás!I2:I16,Időbeosztás!A2:A16)</f>
        <v>10</v>
      </c>
      <c r="B17" s="186" t="str">
        <f>LOOKUP(8,Időbeosztás!I2:I16,Időbeosztás!C2:C16)</f>
        <v>április 16.</v>
      </c>
      <c r="C17" s="45"/>
      <c r="D17" s="187" t="s">
        <v>89</v>
      </c>
      <c r="E17" s="222"/>
      <c r="F17" s="222"/>
      <c r="G17" s="222"/>
      <c r="H17" s="222"/>
      <c r="I17" s="191" t="s">
        <v>236</v>
      </c>
      <c r="J17" s="191"/>
      <c r="K17" s="191"/>
      <c r="L17" s="191"/>
      <c r="M17" s="192"/>
      <c r="N17" s="165"/>
    </row>
    <row r="18" spans="1:14" ht="19.5" customHeight="1">
      <c r="A18" s="190"/>
      <c r="B18" s="186"/>
      <c r="C18" s="45"/>
      <c r="D18" s="222"/>
      <c r="E18" s="222"/>
      <c r="F18" s="222"/>
      <c r="G18" s="222"/>
      <c r="H18" s="222"/>
      <c r="I18" s="193"/>
      <c r="J18" s="193"/>
      <c r="K18" s="193"/>
      <c r="L18" s="193"/>
      <c r="M18" s="194"/>
      <c r="N18" s="165"/>
    </row>
    <row r="19" spans="1:14" ht="19.5" customHeight="1">
      <c r="A19" s="190">
        <f>LOOKUP(9,Időbeosztás!I2:I16,Időbeosztás!A2:A16)</f>
        <v>11</v>
      </c>
      <c r="B19" s="186" t="str">
        <f>LOOKUP(9,Időbeosztás!I2:I16,Időbeosztás!C2:C16)</f>
        <v>április 23.</v>
      </c>
      <c r="C19" s="41"/>
      <c r="D19" s="184" t="s">
        <v>126</v>
      </c>
      <c r="E19" s="184"/>
      <c r="F19" s="221" t="s">
        <v>249</v>
      </c>
      <c r="G19" s="221"/>
      <c r="H19" s="187" t="s">
        <v>87</v>
      </c>
      <c r="I19" s="188"/>
      <c r="J19" s="188"/>
      <c r="K19" s="188"/>
      <c r="L19" s="215" t="s">
        <v>90</v>
      </c>
      <c r="M19" s="216"/>
      <c r="N19" s="217"/>
    </row>
    <row r="20" spans="1:14" ht="19.5" customHeight="1">
      <c r="A20" s="190"/>
      <c r="B20" s="186"/>
      <c r="C20" s="41"/>
      <c r="D20" s="184"/>
      <c r="E20" s="184"/>
      <c r="F20" s="221"/>
      <c r="G20" s="221"/>
      <c r="H20" s="188"/>
      <c r="I20" s="188"/>
      <c r="J20" s="188"/>
      <c r="K20" s="188"/>
      <c r="L20" s="218"/>
      <c r="M20" s="219"/>
      <c r="N20" s="220"/>
    </row>
    <row r="21" spans="1:14" ht="19.5" customHeight="1">
      <c r="A21" s="190">
        <f>LOOKUP(10,Időbeosztás!I2:I16,Időbeosztás!A2:A16)</f>
        <v>12</v>
      </c>
      <c r="B21" s="186" t="str">
        <f>LOOKUP(10,Időbeosztás!I2:I16,Időbeosztás!C2:C16)</f>
        <v>április 30.</v>
      </c>
      <c r="C21" s="41"/>
      <c r="D21" s="203" t="s">
        <v>88</v>
      </c>
      <c r="E21" s="203"/>
      <c r="F21" s="203"/>
      <c r="G21" s="203"/>
      <c r="H21" s="197" t="s">
        <v>171</v>
      </c>
      <c r="I21" s="198"/>
      <c r="J21" s="199"/>
      <c r="K21" s="223" t="s">
        <v>129</v>
      </c>
      <c r="L21" s="223"/>
      <c r="M21" s="223" t="s">
        <v>130</v>
      </c>
      <c r="N21" s="224"/>
    </row>
    <row r="22" spans="1:14" ht="19.5" customHeight="1">
      <c r="A22" s="190"/>
      <c r="B22" s="186"/>
      <c r="C22" s="41"/>
      <c r="D22" s="203"/>
      <c r="E22" s="203"/>
      <c r="F22" s="203"/>
      <c r="G22" s="203"/>
      <c r="H22" s="200"/>
      <c r="I22" s="201"/>
      <c r="J22" s="202"/>
      <c r="K22" s="223"/>
      <c r="L22" s="223"/>
      <c r="M22" s="223"/>
      <c r="N22" s="224"/>
    </row>
    <row r="23" spans="1:15" ht="19.5" customHeight="1">
      <c r="A23" s="190">
        <f>LOOKUP(11,Időbeosztás!I2:I16,Időbeosztás!A2:A16)</f>
        <v>13</v>
      </c>
      <c r="B23" s="186" t="str">
        <f>LOOKUP(11,Időbeosztás!I2:I16,Időbeosztás!C2:C16)</f>
        <v>május 7.</v>
      </c>
      <c r="C23" s="41"/>
      <c r="D23" s="195" t="s">
        <v>236</v>
      </c>
      <c r="E23" s="191"/>
      <c r="F23" s="191"/>
      <c r="G23" s="192"/>
      <c r="H23" s="45"/>
      <c r="I23" s="183" t="s">
        <v>90</v>
      </c>
      <c r="J23" s="183"/>
      <c r="K23" s="195" t="s">
        <v>89</v>
      </c>
      <c r="L23" s="191"/>
      <c r="M23" s="191"/>
      <c r="N23" s="229"/>
      <c r="O23" s="182"/>
    </row>
    <row r="24" spans="1:15" ht="19.5" customHeight="1">
      <c r="A24" s="190"/>
      <c r="B24" s="186"/>
      <c r="C24" s="41"/>
      <c r="D24" s="196"/>
      <c r="E24" s="193"/>
      <c r="F24" s="193"/>
      <c r="G24" s="194"/>
      <c r="H24" s="45"/>
      <c r="I24" s="183"/>
      <c r="J24" s="183"/>
      <c r="K24" s="196"/>
      <c r="L24" s="193"/>
      <c r="M24" s="193"/>
      <c r="N24" s="230"/>
      <c r="O24" s="182"/>
    </row>
    <row r="25" spans="1:14" ht="19.5" customHeight="1">
      <c r="A25" s="190">
        <f>LOOKUP(12,Időbeosztás!I2:I16,Időbeosztás!A2:A16)</f>
        <v>14</v>
      </c>
      <c r="B25" s="186" t="str">
        <f>LOOKUP(12,Időbeosztás!I2:I16,Időbeosztás!C2:C16)</f>
        <v>május 14.</v>
      </c>
      <c r="C25" s="41"/>
      <c r="D25" s="184" t="s">
        <v>126</v>
      </c>
      <c r="E25" s="184"/>
      <c r="F25" s="221" t="s">
        <v>249</v>
      </c>
      <c r="G25" s="221"/>
      <c r="H25" s="195" t="s">
        <v>236</v>
      </c>
      <c r="I25" s="191"/>
      <c r="J25" s="191"/>
      <c r="K25" s="192"/>
      <c r="L25" s="187" t="s">
        <v>87</v>
      </c>
      <c r="M25" s="188"/>
      <c r="N25" s="189"/>
    </row>
    <row r="26" spans="1:14" ht="19.5" customHeight="1">
      <c r="A26" s="213"/>
      <c r="B26" s="214"/>
      <c r="C26" s="122"/>
      <c r="D26" s="185"/>
      <c r="E26" s="185"/>
      <c r="F26" s="221"/>
      <c r="G26" s="221"/>
      <c r="H26" s="196"/>
      <c r="I26" s="193"/>
      <c r="J26" s="193"/>
      <c r="K26" s="194"/>
      <c r="L26" s="188"/>
      <c r="M26" s="188"/>
      <c r="N26" s="189"/>
    </row>
    <row r="27" spans="1:14" ht="30" customHeight="1" thickBot="1">
      <c r="A27" s="210" t="s">
        <v>135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2"/>
    </row>
    <row r="28" ht="12.75">
      <c r="B28" s="11"/>
    </row>
    <row r="29" ht="12.75" customHeight="1">
      <c r="B29" s="1"/>
    </row>
    <row r="30" ht="12.75" customHeight="1"/>
    <row r="32" spans="21:24" ht="12.75">
      <c r="U32" s="89"/>
      <c r="V32" s="89"/>
      <c r="W32" s="89"/>
      <c r="X32" s="89"/>
    </row>
    <row r="33" spans="13:24" ht="12.75" customHeight="1">
      <c r="M33" s="6"/>
      <c r="U33" s="89"/>
      <c r="V33" s="89"/>
      <c r="W33" s="89"/>
      <c r="X33" s="89"/>
    </row>
    <row r="34" ht="12.75">
      <c r="M34" s="6"/>
    </row>
    <row r="36" spans="14:19" ht="12.75">
      <c r="N36" s="89"/>
      <c r="O36" s="89"/>
      <c r="P36" s="89"/>
      <c r="Q36" s="89"/>
      <c r="R36" s="89"/>
      <c r="S36" s="89"/>
    </row>
    <row r="37" spans="14:19" ht="12.75" customHeight="1">
      <c r="N37" s="89"/>
      <c r="O37" s="89"/>
      <c r="P37" s="89"/>
      <c r="Q37" s="89"/>
      <c r="R37" s="89"/>
      <c r="S37" s="89"/>
    </row>
    <row r="38" ht="12.75" customHeight="1"/>
    <row r="41" spans="7:14" ht="12.75" customHeight="1">
      <c r="G41" s="9"/>
      <c r="K41" s="9"/>
      <c r="N41" s="10"/>
    </row>
    <row r="42" spans="7:14" ht="12.75">
      <c r="G42" s="9"/>
      <c r="K42" s="9"/>
      <c r="N42" s="10"/>
    </row>
    <row r="43" ht="12.75" customHeight="1">
      <c r="N43" s="21"/>
    </row>
    <row r="44" ht="12.75">
      <c r="N44" s="21"/>
    </row>
  </sheetData>
  <sheetProtection/>
  <mergeCells count="68">
    <mergeCell ref="D7:E8"/>
    <mergeCell ref="M9:N10"/>
    <mergeCell ref="I5:N6"/>
    <mergeCell ref="K23:N24"/>
    <mergeCell ref="M21:N22"/>
    <mergeCell ref="K11:N12"/>
    <mergeCell ref="M3:N4"/>
    <mergeCell ref="K3:L4"/>
    <mergeCell ref="H15:J16"/>
    <mergeCell ref="L7:N8"/>
    <mergeCell ref="A1:N1"/>
    <mergeCell ref="A3:A4"/>
    <mergeCell ref="A9:A10"/>
    <mergeCell ref="A5:A6"/>
    <mergeCell ref="I11:J12"/>
    <mergeCell ref="A7:A8"/>
    <mergeCell ref="B3:B4"/>
    <mergeCell ref="B5:B6"/>
    <mergeCell ref="D5:H6"/>
    <mergeCell ref="A11:A12"/>
    <mergeCell ref="K21:L22"/>
    <mergeCell ref="D3:F4"/>
    <mergeCell ref="H19:K20"/>
    <mergeCell ref="B13:B14"/>
    <mergeCell ref="F13:G14"/>
    <mergeCell ref="F19:G20"/>
    <mergeCell ref="K15:L16"/>
    <mergeCell ref="D13:E14"/>
    <mergeCell ref="L13:N14"/>
    <mergeCell ref="A27:N27"/>
    <mergeCell ref="A25:A26"/>
    <mergeCell ref="B25:B26"/>
    <mergeCell ref="B19:B20"/>
    <mergeCell ref="L19:N20"/>
    <mergeCell ref="F25:G26"/>
    <mergeCell ref="A23:A24"/>
    <mergeCell ref="D21:G22"/>
    <mergeCell ref="B23:B24"/>
    <mergeCell ref="A21:A22"/>
    <mergeCell ref="B9:B10"/>
    <mergeCell ref="A13:A14"/>
    <mergeCell ref="A15:A16"/>
    <mergeCell ref="D9:F10"/>
    <mergeCell ref="G3:J4"/>
    <mergeCell ref="G9:J10"/>
    <mergeCell ref="B7:B8"/>
    <mergeCell ref="F7:G8"/>
    <mergeCell ref="H7:K8"/>
    <mergeCell ref="K9:L10"/>
    <mergeCell ref="A17:A18"/>
    <mergeCell ref="I17:M18"/>
    <mergeCell ref="D23:G24"/>
    <mergeCell ref="H13:K14"/>
    <mergeCell ref="H25:K26"/>
    <mergeCell ref="H21:J22"/>
    <mergeCell ref="D19:E20"/>
    <mergeCell ref="A19:A20"/>
    <mergeCell ref="B17:B18"/>
    <mergeCell ref="D17:H18"/>
    <mergeCell ref="I23:J24"/>
    <mergeCell ref="D25:E26"/>
    <mergeCell ref="B21:B22"/>
    <mergeCell ref="B15:B16"/>
    <mergeCell ref="L25:N26"/>
    <mergeCell ref="B11:B12"/>
    <mergeCell ref="M15:N16"/>
    <mergeCell ref="D11:H12"/>
    <mergeCell ref="D15:G16"/>
  </mergeCells>
  <printOptions horizontalCentered="1" verticalCentered="1"/>
  <pageMargins left="0.15748031496062992" right="0.15748031496062992" top="0.2362204724409449" bottom="0.2755905511811024" header="0.15748031496062992" footer="0.1574803149606299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2"/>
  <dimension ref="A1:Z39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9.75390625" style="17" customWidth="1"/>
    <col min="2" max="2" width="12.75390625" style="17" customWidth="1"/>
    <col min="3" max="14" width="9.75390625" style="17" customWidth="1"/>
    <col min="15" max="16384" width="9.125" style="17" customWidth="1"/>
  </cols>
  <sheetData>
    <row r="1" spans="1:14" ht="18">
      <c r="A1" s="387" t="s">
        <v>60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9"/>
    </row>
    <row r="2" spans="1:26" ht="25.5">
      <c r="A2" s="37" t="s">
        <v>8</v>
      </c>
      <c r="B2" s="38" t="s">
        <v>9</v>
      </c>
      <c r="C2" s="39" t="s">
        <v>16</v>
      </c>
      <c r="D2" s="39" t="s">
        <v>17</v>
      </c>
      <c r="E2" s="39" t="s">
        <v>18</v>
      </c>
      <c r="F2" s="39" t="s">
        <v>19</v>
      </c>
      <c r="G2" s="39" t="s">
        <v>20</v>
      </c>
      <c r="H2" s="39" t="s">
        <v>21</v>
      </c>
      <c r="I2" s="39" t="s">
        <v>22</v>
      </c>
      <c r="J2" s="39" t="s">
        <v>23</v>
      </c>
      <c r="K2" s="39" t="s">
        <v>24</v>
      </c>
      <c r="L2" s="39" t="s">
        <v>25</v>
      </c>
      <c r="M2" s="39" t="s">
        <v>26</v>
      </c>
      <c r="N2" s="40" t="s">
        <v>41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19.5" customHeight="1">
      <c r="A3" s="190">
        <f>LOOKUP(1,Időbeosztás!I2:I16,Időbeosztás!A2:A16)</f>
        <v>0</v>
      </c>
      <c r="B3" s="186" t="str">
        <f>LOOKUP(1,Időbeosztás!I2:I16,Időbeosztás!C2:C16)</f>
        <v>február 6.</v>
      </c>
      <c r="C3" s="103"/>
      <c r="D3" s="187" t="s">
        <v>248</v>
      </c>
      <c r="E3" s="188"/>
      <c r="F3" s="188"/>
      <c r="G3" s="188"/>
      <c r="H3" s="195" t="s">
        <v>72</v>
      </c>
      <c r="I3" s="191"/>
      <c r="J3" s="192"/>
      <c r="K3" s="195" t="s">
        <v>83</v>
      </c>
      <c r="L3" s="191"/>
      <c r="M3" s="192"/>
      <c r="N3" s="104"/>
      <c r="P3" s="91"/>
      <c r="Q3" s="91"/>
      <c r="R3" s="100"/>
      <c r="S3" s="100"/>
      <c r="T3" s="89"/>
      <c r="U3" s="90"/>
      <c r="V3" s="90"/>
      <c r="W3" s="90"/>
      <c r="X3" s="90"/>
      <c r="Y3" s="82"/>
      <c r="Z3" s="82"/>
    </row>
    <row r="4" spans="1:26" ht="19.5" customHeight="1">
      <c r="A4" s="190"/>
      <c r="B4" s="186"/>
      <c r="C4" s="103"/>
      <c r="D4" s="188"/>
      <c r="E4" s="188"/>
      <c r="F4" s="188"/>
      <c r="G4" s="188"/>
      <c r="H4" s="196"/>
      <c r="I4" s="193"/>
      <c r="J4" s="194"/>
      <c r="K4" s="196"/>
      <c r="L4" s="193"/>
      <c r="M4" s="194"/>
      <c r="N4" s="104"/>
      <c r="P4" s="91"/>
      <c r="Q4" s="91"/>
      <c r="R4" s="100"/>
      <c r="S4" s="100"/>
      <c r="T4" s="90"/>
      <c r="U4" s="90"/>
      <c r="V4" s="90"/>
      <c r="W4" s="90"/>
      <c r="X4" s="90"/>
      <c r="Y4" s="82"/>
      <c r="Z4" s="82"/>
    </row>
    <row r="5" spans="1:26" ht="19.5" customHeight="1">
      <c r="A5" s="190">
        <f>LOOKUP(2,Időbeosztás!I2:I16,Időbeosztás!A2:A16)</f>
        <v>1</v>
      </c>
      <c r="B5" s="186" t="str">
        <f>LOOKUP(2,Időbeosztás!I2:I16,Időbeosztás!C2:C16)</f>
        <v>február 13.</v>
      </c>
      <c r="C5" s="103"/>
      <c r="D5" s="187" t="s">
        <v>124</v>
      </c>
      <c r="E5" s="188"/>
      <c r="F5" s="380" t="s">
        <v>59</v>
      </c>
      <c r="G5" s="385"/>
      <c r="H5" s="385"/>
      <c r="I5" s="381"/>
      <c r="J5" s="45"/>
      <c r="K5" s="187" t="s">
        <v>58</v>
      </c>
      <c r="L5" s="188"/>
      <c r="M5" s="188"/>
      <c r="N5" s="189"/>
      <c r="T5" s="51"/>
      <c r="U5" s="51"/>
      <c r="V5" s="89"/>
      <c r="W5" s="100"/>
      <c r="X5" s="100"/>
      <c r="Y5" s="100"/>
      <c r="Z5" s="51"/>
    </row>
    <row r="6" spans="1:26" ht="19.5" customHeight="1">
      <c r="A6" s="190"/>
      <c r="B6" s="186"/>
      <c r="C6" s="103"/>
      <c r="D6" s="188"/>
      <c r="E6" s="188"/>
      <c r="F6" s="382"/>
      <c r="G6" s="386"/>
      <c r="H6" s="386"/>
      <c r="I6" s="383"/>
      <c r="J6" s="45"/>
      <c r="K6" s="188"/>
      <c r="L6" s="188"/>
      <c r="M6" s="188"/>
      <c r="N6" s="189"/>
      <c r="T6" s="51"/>
      <c r="U6" s="51"/>
      <c r="V6" s="100"/>
      <c r="W6" s="100"/>
      <c r="X6" s="100"/>
      <c r="Y6" s="100"/>
      <c r="Z6" s="51"/>
    </row>
    <row r="7" spans="1:26" ht="19.5" customHeight="1">
      <c r="A7" s="190">
        <f>LOOKUP(3,Időbeosztás!I2:I16,Időbeosztás!A2:A16)</f>
        <v>2</v>
      </c>
      <c r="B7" s="186" t="str">
        <f>LOOKUP(3,Időbeosztás!I2:I16,Időbeosztás!C2:C16)</f>
        <v>február 20.</v>
      </c>
      <c r="C7" s="103"/>
      <c r="D7" s="187" t="s">
        <v>125</v>
      </c>
      <c r="E7" s="352"/>
      <c r="F7" s="352"/>
      <c r="G7" s="195" t="s">
        <v>57</v>
      </c>
      <c r="H7" s="191"/>
      <c r="I7" s="191"/>
      <c r="J7" s="191"/>
      <c r="K7" s="191"/>
      <c r="L7" s="192"/>
      <c r="M7" s="53"/>
      <c r="N7" s="104"/>
      <c r="P7" s="51"/>
      <c r="Q7" s="51"/>
      <c r="R7" s="51"/>
      <c r="S7" s="51"/>
      <c r="T7" s="106"/>
      <c r="U7" s="107"/>
      <c r="V7" s="107"/>
      <c r="W7" s="89"/>
      <c r="X7" s="90"/>
      <c r="Y7" s="90"/>
      <c r="Z7" s="82"/>
    </row>
    <row r="8" spans="1:26" ht="19.5" customHeight="1">
      <c r="A8" s="190"/>
      <c r="B8" s="186"/>
      <c r="C8" s="103"/>
      <c r="D8" s="352"/>
      <c r="E8" s="352"/>
      <c r="F8" s="352"/>
      <c r="G8" s="196"/>
      <c r="H8" s="193"/>
      <c r="I8" s="193"/>
      <c r="J8" s="193"/>
      <c r="K8" s="193"/>
      <c r="L8" s="194"/>
      <c r="M8" s="53"/>
      <c r="N8" s="104"/>
      <c r="P8" s="51"/>
      <c r="Q8" s="51"/>
      <c r="R8" s="51"/>
      <c r="S8" s="51"/>
      <c r="T8" s="107"/>
      <c r="U8" s="107"/>
      <c r="V8" s="107"/>
      <c r="W8" s="90"/>
      <c r="X8" s="90"/>
      <c r="Y8" s="90"/>
      <c r="Z8" s="82"/>
    </row>
    <row r="9" spans="1:26" ht="19.5" customHeight="1">
      <c r="A9" s="190">
        <f>LOOKUP(4,Időbeosztás!I2:I16,Időbeosztás!A2:A16)</f>
        <v>3</v>
      </c>
      <c r="B9" s="186" t="str">
        <f>LOOKUP(4,Időbeosztás!I2:I16,Időbeosztás!C2:C16)</f>
        <v>február 27.</v>
      </c>
      <c r="C9" s="103"/>
      <c r="D9" s="187" t="s">
        <v>248</v>
      </c>
      <c r="E9" s="188"/>
      <c r="F9" s="188"/>
      <c r="G9" s="188"/>
      <c r="H9" s="195" t="s">
        <v>72</v>
      </c>
      <c r="I9" s="191"/>
      <c r="J9" s="192"/>
      <c r="K9" s="195" t="s">
        <v>83</v>
      </c>
      <c r="L9" s="191"/>
      <c r="M9" s="192"/>
      <c r="N9" s="104"/>
      <c r="P9" s="89"/>
      <c r="Q9" s="100"/>
      <c r="R9" s="100"/>
      <c r="S9" s="100"/>
      <c r="T9" s="89"/>
      <c r="U9" s="90"/>
      <c r="V9" s="90"/>
      <c r="W9" s="90"/>
      <c r="X9" s="90"/>
      <c r="Y9" s="82"/>
      <c r="Z9" s="82"/>
    </row>
    <row r="10" spans="1:26" ht="19.5" customHeight="1">
      <c r="A10" s="190"/>
      <c r="B10" s="186"/>
      <c r="C10" s="103"/>
      <c r="D10" s="188"/>
      <c r="E10" s="188"/>
      <c r="F10" s="188"/>
      <c r="G10" s="188"/>
      <c r="H10" s="196"/>
      <c r="I10" s="193"/>
      <c r="J10" s="194"/>
      <c r="K10" s="196"/>
      <c r="L10" s="193"/>
      <c r="M10" s="194"/>
      <c r="N10" s="104"/>
      <c r="P10" s="100"/>
      <c r="Q10" s="100"/>
      <c r="R10" s="100"/>
      <c r="S10" s="100"/>
      <c r="T10" s="90"/>
      <c r="U10" s="90"/>
      <c r="V10" s="90"/>
      <c r="W10" s="90"/>
      <c r="X10" s="90"/>
      <c r="Y10" s="82"/>
      <c r="Z10" s="82"/>
    </row>
    <row r="11" spans="1:26" ht="19.5" customHeight="1">
      <c r="A11" s="190">
        <f>LOOKUP(5,Időbeosztás!I2:I16,Időbeosztás!A2:A16)</f>
        <v>6</v>
      </c>
      <c r="B11" s="186" t="str">
        <f>LOOKUP(5,Időbeosztás!I2:I16,Időbeosztás!C2:C16)</f>
        <v>március 19.</v>
      </c>
      <c r="C11" s="103"/>
      <c r="D11" s="187" t="s">
        <v>124</v>
      </c>
      <c r="E11" s="188"/>
      <c r="F11" s="380" t="s">
        <v>59</v>
      </c>
      <c r="G11" s="385"/>
      <c r="H11" s="385"/>
      <c r="I11" s="381"/>
      <c r="J11" s="45"/>
      <c r="K11" s="187" t="s">
        <v>58</v>
      </c>
      <c r="L11" s="188"/>
      <c r="M11" s="188"/>
      <c r="N11" s="189"/>
      <c r="V11" s="89"/>
      <c r="W11" s="100"/>
      <c r="X11" s="100"/>
      <c r="Y11" s="100"/>
      <c r="Z11" s="51"/>
    </row>
    <row r="12" spans="1:26" ht="19.5" customHeight="1">
      <c r="A12" s="190"/>
      <c r="B12" s="186"/>
      <c r="C12" s="103"/>
      <c r="D12" s="188"/>
      <c r="E12" s="188"/>
      <c r="F12" s="382"/>
      <c r="G12" s="386"/>
      <c r="H12" s="386"/>
      <c r="I12" s="383"/>
      <c r="J12" s="45"/>
      <c r="K12" s="188"/>
      <c r="L12" s="188"/>
      <c r="M12" s="188"/>
      <c r="N12" s="189"/>
      <c r="V12" s="100"/>
      <c r="W12" s="100"/>
      <c r="X12" s="100"/>
      <c r="Y12" s="100"/>
      <c r="Z12" s="51"/>
    </row>
    <row r="13" spans="1:26" ht="19.5" customHeight="1">
      <c r="A13" s="190">
        <f>LOOKUP(6,Időbeosztás!I2:I16,Időbeosztás!A2:A16)</f>
        <v>8</v>
      </c>
      <c r="B13" s="186" t="str">
        <f>LOOKUP(6,Időbeosztás!I2:I16,Időbeosztás!C2:C16)</f>
        <v>április 2.</v>
      </c>
      <c r="C13" s="103"/>
      <c r="D13" s="187" t="s">
        <v>125</v>
      </c>
      <c r="E13" s="352"/>
      <c r="F13" s="352"/>
      <c r="G13" s="195" t="s">
        <v>57</v>
      </c>
      <c r="H13" s="191"/>
      <c r="I13" s="191"/>
      <c r="J13" s="191"/>
      <c r="K13" s="191"/>
      <c r="L13" s="192"/>
      <c r="M13" s="108"/>
      <c r="N13" s="105"/>
      <c r="P13" s="89"/>
      <c r="Q13" s="82"/>
      <c r="R13" s="82"/>
      <c r="S13" s="82"/>
      <c r="T13" s="89"/>
      <c r="U13" s="90"/>
      <c r="V13" s="90"/>
      <c r="W13" s="106"/>
      <c r="X13" s="107"/>
      <c r="Y13" s="107"/>
      <c r="Z13" s="90"/>
    </row>
    <row r="14" spans="1:26" ht="19.5" customHeight="1">
      <c r="A14" s="190"/>
      <c r="B14" s="186"/>
      <c r="C14" s="103"/>
      <c r="D14" s="352"/>
      <c r="E14" s="352"/>
      <c r="F14" s="352"/>
      <c r="G14" s="196"/>
      <c r="H14" s="193"/>
      <c r="I14" s="193"/>
      <c r="J14" s="193"/>
      <c r="K14" s="193"/>
      <c r="L14" s="194"/>
      <c r="M14" s="108"/>
      <c r="N14" s="105"/>
      <c r="P14" s="82"/>
      <c r="Q14" s="82"/>
      <c r="R14" s="82"/>
      <c r="S14" s="82"/>
      <c r="T14" s="90"/>
      <c r="U14" s="90"/>
      <c r="V14" s="90"/>
      <c r="W14" s="107"/>
      <c r="X14" s="107"/>
      <c r="Y14" s="107"/>
      <c r="Z14" s="90"/>
    </row>
    <row r="15" spans="1:26" ht="19.5" customHeight="1">
      <c r="A15" s="190">
        <f>LOOKUP(7,Időbeosztás!I2:I16,Időbeosztás!A2:A16)</f>
        <v>9</v>
      </c>
      <c r="B15" s="186" t="str">
        <f>LOOKUP(7,Időbeosztás!I2:I16,Időbeosztás!C2:C16)</f>
        <v>április 9.</v>
      </c>
      <c r="C15" s="103"/>
      <c r="D15" s="195" t="s">
        <v>72</v>
      </c>
      <c r="E15" s="191"/>
      <c r="F15" s="192"/>
      <c r="G15" s="195" t="s">
        <v>83</v>
      </c>
      <c r="H15" s="191"/>
      <c r="I15" s="192"/>
      <c r="J15" s="187" t="s">
        <v>106</v>
      </c>
      <c r="K15" s="188"/>
      <c r="L15" s="188"/>
      <c r="M15" s="188"/>
      <c r="N15" s="105"/>
      <c r="T15" s="89"/>
      <c r="U15" s="90"/>
      <c r="V15" s="90"/>
      <c r="W15" s="90"/>
      <c r="X15" s="90"/>
      <c r="Y15" s="82"/>
      <c r="Z15" s="90"/>
    </row>
    <row r="16" spans="1:26" ht="19.5" customHeight="1">
      <c r="A16" s="190"/>
      <c r="B16" s="186"/>
      <c r="C16" s="103"/>
      <c r="D16" s="196"/>
      <c r="E16" s="193"/>
      <c r="F16" s="194"/>
      <c r="G16" s="196"/>
      <c r="H16" s="193"/>
      <c r="I16" s="194"/>
      <c r="J16" s="188"/>
      <c r="K16" s="188"/>
      <c r="L16" s="188"/>
      <c r="M16" s="188"/>
      <c r="N16" s="105"/>
      <c r="T16" s="90"/>
      <c r="U16" s="90"/>
      <c r="V16" s="90"/>
      <c r="W16" s="90"/>
      <c r="X16" s="90"/>
      <c r="Y16" s="82"/>
      <c r="Z16" s="90"/>
    </row>
    <row r="17" spans="1:26" ht="19.5" customHeight="1">
      <c r="A17" s="190">
        <f>LOOKUP(8,Időbeosztás!I2:I16,Időbeosztás!A2:A16)</f>
        <v>10</v>
      </c>
      <c r="B17" s="186" t="str">
        <f>LOOKUP(8,Időbeosztás!I2:I16,Időbeosztás!C2:C16)</f>
        <v>április 16.</v>
      </c>
      <c r="C17" s="103"/>
      <c r="D17" s="187" t="s">
        <v>124</v>
      </c>
      <c r="E17" s="188"/>
      <c r="F17" s="195" t="s">
        <v>57</v>
      </c>
      <c r="G17" s="191"/>
      <c r="H17" s="191"/>
      <c r="I17" s="192"/>
      <c r="J17" s="187" t="s">
        <v>248</v>
      </c>
      <c r="K17" s="188"/>
      <c r="L17" s="188"/>
      <c r="M17" s="188"/>
      <c r="N17" s="105"/>
      <c r="P17" s="89"/>
      <c r="Q17" s="100"/>
      <c r="R17" s="89"/>
      <c r="S17" s="82"/>
      <c r="T17" s="82"/>
      <c r="U17" s="82"/>
      <c r="V17" s="89"/>
      <c r="W17" s="100"/>
      <c r="X17" s="100"/>
      <c r="Y17" s="100"/>
      <c r="Z17" s="90"/>
    </row>
    <row r="18" spans="1:26" ht="19.5" customHeight="1">
      <c r="A18" s="190"/>
      <c r="B18" s="186"/>
      <c r="C18" s="103"/>
      <c r="D18" s="188"/>
      <c r="E18" s="188"/>
      <c r="F18" s="196"/>
      <c r="G18" s="193"/>
      <c r="H18" s="193"/>
      <c r="I18" s="194"/>
      <c r="J18" s="188"/>
      <c r="K18" s="188"/>
      <c r="L18" s="188"/>
      <c r="M18" s="188"/>
      <c r="N18" s="105"/>
      <c r="V18" s="100"/>
      <c r="W18" s="100"/>
      <c r="X18" s="100"/>
      <c r="Y18" s="100"/>
      <c r="Z18" s="90"/>
    </row>
    <row r="19" spans="1:26" ht="19.5" customHeight="1">
      <c r="A19" s="190">
        <f>LOOKUP(9,Időbeosztás!I2:I16,Időbeosztás!A2:A16)</f>
        <v>11</v>
      </c>
      <c r="B19" s="186" t="str">
        <f>LOOKUP(9,Időbeosztás!I2:I16,Időbeosztás!C2:C16)</f>
        <v>április 23.</v>
      </c>
      <c r="C19" s="103"/>
      <c r="D19" s="187" t="s">
        <v>125</v>
      </c>
      <c r="E19" s="352"/>
      <c r="F19" s="352"/>
      <c r="G19" s="376" t="s">
        <v>59</v>
      </c>
      <c r="H19" s="377"/>
      <c r="I19" s="195" t="s">
        <v>72</v>
      </c>
      <c r="J19" s="191"/>
      <c r="K19" s="192"/>
      <c r="L19" s="195" t="s">
        <v>83</v>
      </c>
      <c r="M19" s="191"/>
      <c r="N19" s="229"/>
      <c r="V19" s="107"/>
      <c r="W19" s="89"/>
      <c r="X19" s="90"/>
      <c r="Y19" s="90"/>
      <c r="Z19" s="90"/>
    </row>
    <row r="20" spans="1:26" ht="19.5" customHeight="1">
      <c r="A20" s="190"/>
      <c r="B20" s="186"/>
      <c r="C20" s="103"/>
      <c r="D20" s="352"/>
      <c r="E20" s="352"/>
      <c r="F20" s="352"/>
      <c r="G20" s="378"/>
      <c r="H20" s="379"/>
      <c r="I20" s="196"/>
      <c r="J20" s="193"/>
      <c r="K20" s="194"/>
      <c r="L20" s="196"/>
      <c r="M20" s="193"/>
      <c r="N20" s="230"/>
      <c r="R20" s="89"/>
      <c r="U20" s="89"/>
      <c r="V20" s="107"/>
      <c r="W20" s="90"/>
      <c r="X20" s="90"/>
      <c r="Y20" s="90"/>
      <c r="Z20" s="90"/>
    </row>
    <row r="21" spans="1:26" ht="19.5" customHeight="1">
      <c r="A21" s="190">
        <f>LOOKUP(10,Időbeosztás!I2:I16,Időbeosztás!A2:A16)</f>
        <v>12</v>
      </c>
      <c r="B21" s="186" t="str">
        <f>LOOKUP(10,Időbeosztás!I2:I16,Időbeosztás!C2:C16)</f>
        <v>április 30.</v>
      </c>
      <c r="C21" s="103"/>
      <c r="D21" s="195" t="s">
        <v>72</v>
      </c>
      <c r="E21" s="191"/>
      <c r="F21" s="192"/>
      <c r="G21" s="195" t="s">
        <v>83</v>
      </c>
      <c r="H21" s="191"/>
      <c r="I21" s="384"/>
      <c r="J21" s="187" t="s">
        <v>106</v>
      </c>
      <c r="K21" s="188"/>
      <c r="L21" s="188"/>
      <c r="M21" s="188"/>
      <c r="N21" s="109"/>
      <c r="T21" s="89"/>
      <c r="U21" s="90"/>
      <c r="V21" s="90"/>
      <c r="W21" s="90"/>
      <c r="X21" s="90"/>
      <c r="Y21" s="82"/>
      <c r="Z21" s="90"/>
    </row>
    <row r="22" spans="1:26" ht="19.5" customHeight="1">
      <c r="A22" s="190"/>
      <c r="B22" s="186"/>
      <c r="C22" s="103"/>
      <c r="D22" s="196"/>
      <c r="E22" s="193"/>
      <c r="F22" s="194"/>
      <c r="G22" s="196"/>
      <c r="H22" s="193"/>
      <c r="I22" s="194"/>
      <c r="J22" s="188"/>
      <c r="K22" s="188"/>
      <c r="L22" s="188"/>
      <c r="M22" s="188"/>
      <c r="N22" s="104"/>
      <c r="T22" s="90"/>
      <c r="U22" s="90"/>
      <c r="V22" s="90"/>
      <c r="W22" s="90"/>
      <c r="X22" s="90"/>
      <c r="Y22" s="82"/>
      <c r="Z22" s="82"/>
    </row>
    <row r="23" spans="1:26" ht="19.5" customHeight="1">
      <c r="A23" s="190">
        <f>LOOKUP(11,Időbeosztás!I2:I16,Időbeosztás!A2:A16)</f>
        <v>13</v>
      </c>
      <c r="B23" s="186" t="str">
        <f>LOOKUP(11,Időbeosztás!I2:I16,Időbeosztás!C2:C16)</f>
        <v>május 7.</v>
      </c>
      <c r="C23" s="103"/>
      <c r="D23" s="187" t="s">
        <v>124</v>
      </c>
      <c r="E23" s="188"/>
      <c r="F23" s="195" t="s">
        <v>57</v>
      </c>
      <c r="G23" s="191"/>
      <c r="H23" s="191"/>
      <c r="I23" s="192"/>
      <c r="J23" s="187" t="s">
        <v>248</v>
      </c>
      <c r="K23" s="188"/>
      <c r="L23" s="188"/>
      <c r="M23" s="188"/>
      <c r="N23" s="104"/>
      <c r="P23" s="89"/>
      <c r="Q23" s="100"/>
      <c r="R23" s="89"/>
      <c r="S23" s="82"/>
      <c r="T23" s="82"/>
      <c r="U23" s="82"/>
      <c r="V23" s="89"/>
      <c r="W23" s="100"/>
      <c r="X23" s="100"/>
      <c r="Y23" s="100"/>
      <c r="Z23" s="82"/>
    </row>
    <row r="24" spans="1:26" ht="19.5" customHeight="1">
      <c r="A24" s="190"/>
      <c r="B24" s="186"/>
      <c r="C24" s="103"/>
      <c r="D24" s="188"/>
      <c r="E24" s="188"/>
      <c r="F24" s="196"/>
      <c r="G24" s="193"/>
      <c r="H24" s="193"/>
      <c r="I24" s="194"/>
      <c r="J24" s="188"/>
      <c r="K24" s="188"/>
      <c r="L24" s="188"/>
      <c r="M24" s="188"/>
      <c r="N24" s="105"/>
      <c r="P24" s="100"/>
      <c r="Q24" s="100"/>
      <c r="R24" s="82"/>
      <c r="S24" s="82"/>
      <c r="T24" s="82"/>
      <c r="U24" s="82"/>
      <c r="V24" s="100"/>
      <c r="W24" s="100"/>
      <c r="X24" s="100"/>
      <c r="Y24" s="100"/>
      <c r="Z24" s="90"/>
    </row>
    <row r="25" spans="1:26" ht="19.5" customHeight="1">
      <c r="A25" s="190">
        <f>LOOKUP(12,Időbeosztás!I2:I16,Időbeosztás!A2:A16)</f>
        <v>14</v>
      </c>
      <c r="B25" s="186" t="str">
        <f>LOOKUP(12,Időbeosztás!I2:I16,Időbeosztás!C2:C16)</f>
        <v>május 14.</v>
      </c>
      <c r="C25" s="103"/>
      <c r="D25" s="187" t="s">
        <v>125</v>
      </c>
      <c r="E25" s="352"/>
      <c r="F25" s="352"/>
      <c r="G25" s="376" t="s">
        <v>59</v>
      </c>
      <c r="H25" s="377"/>
      <c r="I25" s="380" t="s">
        <v>136</v>
      </c>
      <c r="J25" s="381"/>
      <c r="K25" s="140"/>
      <c r="L25" s="140"/>
      <c r="M25" s="45"/>
      <c r="N25" s="43"/>
      <c r="S25" s="89"/>
      <c r="T25" s="89"/>
      <c r="U25" s="89"/>
      <c r="V25" s="107"/>
      <c r="W25" s="89"/>
      <c r="X25" s="90"/>
      <c r="Y25" s="90"/>
      <c r="Z25" s="90"/>
    </row>
    <row r="26" spans="1:26" ht="19.5" customHeight="1">
      <c r="A26" s="190"/>
      <c r="B26" s="186"/>
      <c r="C26" s="103"/>
      <c r="D26" s="352"/>
      <c r="E26" s="352"/>
      <c r="F26" s="352"/>
      <c r="G26" s="378"/>
      <c r="H26" s="379"/>
      <c r="I26" s="382"/>
      <c r="J26" s="383"/>
      <c r="K26" s="140"/>
      <c r="L26" s="140"/>
      <c r="M26" s="45"/>
      <c r="N26" s="43"/>
      <c r="S26" s="89"/>
      <c r="T26" s="89"/>
      <c r="U26" s="89"/>
      <c r="V26" s="107"/>
      <c r="W26" s="90"/>
      <c r="X26" s="90"/>
      <c r="Y26" s="90"/>
      <c r="Z26" s="90"/>
    </row>
    <row r="27" spans="1:26" ht="19.5" customHeight="1" thickBot="1">
      <c r="A27" s="244" t="s">
        <v>29</v>
      </c>
      <c r="B27" s="245"/>
      <c r="C27" s="245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6:26" ht="12.75">
      <c r="P28" s="89"/>
      <c r="Q28" s="89"/>
      <c r="R28" s="89"/>
      <c r="S28" s="89"/>
      <c r="T28" s="89"/>
      <c r="U28" s="89"/>
      <c r="V28" s="51"/>
      <c r="W28" s="51"/>
      <c r="X28" s="51"/>
      <c r="Y28" s="51"/>
      <c r="Z28" s="51"/>
    </row>
    <row r="29" spans="2:26" ht="12.75">
      <c r="B29" s="1"/>
      <c r="P29" s="89"/>
      <c r="Q29" s="89"/>
      <c r="R29" s="89"/>
      <c r="S29" s="89"/>
      <c r="T29" s="89"/>
      <c r="U29" s="89"/>
      <c r="V29" s="51"/>
      <c r="W29" s="51"/>
      <c r="X29" s="51"/>
      <c r="Y29" s="51"/>
      <c r="Z29" s="51"/>
    </row>
    <row r="30" spans="16:26" ht="12.75"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6:26" ht="12.75"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6:26" ht="12.75" customHeight="1">
      <c r="P32" s="106"/>
      <c r="Q32" s="106"/>
      <c r="R32" s="106"/>
      <c r="S32" s="106"/>
      <c r="T32" s="51"/>
      <c r="U32" s="106"/>
      <c r="V32" s="106"/>
      <c r="W32" s="107"/>
      <c r="X32" s="82"/>
      <c r="Y32" s="51"/>
      <c r="Z32" s="51"/>
    </row>
    <row r="33" spans="16:26" ht="12.75">
      <c r="P33" s="106"/>
      <c r="Q33" s="106"/>
      <c r="R33" s="106"/>
      <c r="S33" s="106"/>
      <c r="T33" s="51"/>
      <c r="U33" s="106"/>
      <c r="V33" s="106"/>
      <c r="W33" s="107"/>
      <c r="X33" s="82"/>
      <c r="Y33" s="51"/>
      <c r="Z33" s="51"/>
    </row>
    <row r="34" spans="16:26" ht="12.75"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6:26" ht="12.75"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6:26" ht="12.75" customHeight="1">
      <c r="P36" s="89"/>
      <c r="Q36" s="89"/>
      <c r="R36" s="89"/>
      <c r="S36" s="89"/>
      <c r="T36" s="90"/>
      <c r="U36" s="89"/>
      <c r="V36" s="89"/>
      <c r="W36" s="89"/>
      <c r="X36" s="89"/>
      <c r="Y36" s="89"/>
      <c r="Z36" s="89"/>
    </row>
    <row r="37" spans="16:26" ht="12.75">
      <c r="P37" s="89"/>
      <c r="Q37" s="89"/>
      <c r="R37" s="89"/>
      <c r="S37" s="89"/>
      <c r="T37" s="90"/>
      <c r="U37" s="89"/>
      <c r="V37" s="89"/>
      <c r="W37" s="89"/>
      <c r="X37" s="89"/>
      <c r="Y37" s="89"/>
      <c r="Z37" s="89"/>
    </row>
    <row r="38" spans="16:26" ht="12.75"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6:26" ht="12.75"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</sheetData>
  <sheetProtection/>
  <mergeCells count="61">
    <mergeCell ref="D3:G4"/>
    <mergeCell ref="H3:J4"/>
    <mergeCell ref="K3:M4"/>
    <mergeCell ref="H9:J10"/>
    <mergeCell ref="K9:M10"/>
    <mergeCell ref="F5:I6"/>
    <mergeCell ref="K5:N6"/>
    <mergeCell ref="J17:M18"/>
    <mergeCell ref="D15:F16"/>
    <mergeCell ref="G15:I16"/>
    <mergeCell ref="F17:I18"/>
    <mergeCell ref="J15:M16"/>
    <mergeCell ref="G19:H20"/>
    <mergeCell ref="D19:F20"/>
    <mergeCell ref="D17:E18"/>
    <mergeCell ref="I19:K20"/>
    <mergeCell ref="L19:N20"/>
    <mergeCell ref="B9:B10"/>
    <mergeCell ref="B5:B6"/>
    <mergeCell ref="B3:B4"/>
    <mergeCell ref="A13:A14"/>
    <mergeCell ref="B13:B14"/>
    <mergeCell ref="B19:B20"/>
    <mergeCell ref="A3:A4"/>
    <mergeCell ref="A11:A12"/>
    <mergeCell ref="A5:A6"/>
    <mergeCell ref="B7:B8"/>
    <mergeCell ref="A9:A10"/>
    <mergeCell ref="B11:B12"/>
    <mergeCell ref="A1:N1"/>
    <mergeCell ref="A27:N27"/>
    <mergeCell ref="A15:A16"/>
    <mergeCell ref="A19:A20"/>
    <mergeCell ref="A17:A18"/>
    <mergeCell ref="A7:A8"/>
    <mergeCell ref="B25:B26"/>
    <mergeCell ref="A25:A26"/>
    <mergeCell ref="A23:A24"/>
    <mergeCell ref="B23:B24"/>
    <mergeCell ref="B17:B18"/>
    <mergeCell ref="B15:B16"/>
    <mergeCell ref="A21:A22"/>
    <mergeCell ref="B21:B22"/>
    <mergeCell ref="K11:N12"/>
    <mergeCell ref="G7:L8"/>
    <mergeCell ref="D7:F8"/>
    <mergeCell ref="D13:F14"/>
    <mergeCell ref="G13:L14"/>
    <mergeCell ref="D5:E6"/>
    <mergeCell ref="D11:E12"/>
    <mergeCell ref="D9:G10"/>
    <mergeCell ref="F11:I12"/>
    <mergeCell ref="D25:F26"/>
    <mergeCell ref="G25:H26"/>
    <mergeCell ref="I25:J26"/>
    <mergeCell ref="J23:M24"/>
    <mergeCell ref="D21:F22"/>
    <mergeCell ref="G21:I22"/>
    <mergeCell ref="D23:E24"/>
    <mergeCell ref="F23:I24"/>
    <mergeCell ref="J21:M22"/>
  </mergeCells>
  <printOptions horizontalCentered="1" verticalCentered="1"/>
  <pageMargins left="0.1" right="0.1" top="0.1" bottom="0.1" header="0.21" footer="0.1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3"/>
  <dimension ref="A1:Z44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9.75390625" style="17" customWidth="1"/>
    <col min="2" max="2" width="12.75390625" style="17" customWidth="1"/>
    <col min="3" max="14" width="9.75390625" style="17" customWidth="1"/>
    <col min="15" max="20" width="9.125" style="17" customWidth="1"/>
    <col min="21" max="16384" width="9.125" style="17" customWidth="1"/>
  </cols>
  <sheetData>
    <row r="1" spans="1:14" ht="18">
      <c r="A1" s="387" t="s">
        <v>61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9"/>
    </row>
    <row r="2" spans="1:26" ht="25.5">
      <c r="A2" s="37" t="s">
        <v>8</v>
      </c>
      <c r="B2" s="38" t="s">
        <v>9</v>
      </c>
      <c r="C2" s="39" t="s">
        <v>16</v>
      </c>
      <c r="D2" s="39" t="s">
        <v>17</v>
      </c>
      <c r="E2" s="39" t="s">
        <v>18</v>
      </c>
      <c r="F2" s="39" t="s">
        <v>19</v>
      </c>
      <c r="G2" s="39" t="s">
        <v>20</v>
      </c>
      <c r="H2" s="39" t="s">
        <v>21</v>
      </c>
      <c r="I2" s="39" t="s">
        <v>22</v>
      </c>
      <c r="J2" s="39" t="s">
        <v>23</v>
      </c>
      <c r="K2" s="39" t="s">
        <v>24</v>
      </c>
      <c r="L2" s="39" t="s">
        <v>25</v>
      </c>
      <c r="M2" s="39" t="s">
        <v>26</v>
      </c>
      <c r="N2" s="40" t="s">
        <v>41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17" ht="19.5" customHeight="1">
      <c r="A3" s="190">
        <f>LOOKUP(1,Időbeosztás!I2:I16,Időbeosztás!A2:A16)</f>
        <v>0</v>
      </c>
      <c r="B3" s="186" t="str">
        <f>LOOKUP(1,Időbeosztás!I2:I16,Időbeosztás!C2:C16)</f>
        <v>február 6.</v>
      </c>
      <c r="C3" s="45"/>
      <c r="D3" s="187" t="s">
        <v>86</v>
      </c>
      <c r="E3" s="188"/>
      <c r="F3" s="188"/>
      <c r="G3" s="188"/>
      <c r="H3" s="195" t="s">
        <v>72</v>
      </c>
      <c r="I3" s="191"/>
      <c r="J3" s="192"/>
      <c r="K3" s="195" t="s">
        <v>83</v>
      </c>
      <c r="L3" s="191"/>
      <c r="M3" s="192"/>
      <c r="N3" s="44"/>
      <c r="P3" s="91"/>
      <c r="Q3" s="91"/>
    </row>
    <row r="4" spans="1:17" ht="19.5" customHeight="1">
      <c r="A4" s="190"/>
      <c r="B4" s="186"/>
      <c r="C4" s="45"/>
      <c r="D4" s="188"/>
      <c r="E4" s="188"/>
      <c r="F4" s="188"/>
      <c r="G4" s="188"/>
      <c r="H4" s="196"/>
      <c r="I4" s="193"/>
      <c r="J4" s="194"/>
      <c r="K4" s="196"/>
      <c r="L4" s="193"/>
      <c r="M4" s="194"/>
      <c r="N4" s="44"/>
      <c r="P4" s="91"/>
      <c r="Q4" s="91"/>
    </row>
    <row r="5" spans="1:14" ht="19.5" customHeight="1">
      <c r="A5" s="190">
        <f>LOOKUP(2,Időbeosztás!I2:I16,Időbeosztás!A2:A16)</f>
        <v>1</v>
      </c>
      <c r="B5" s="186" t="str">
        <f>LOOKUP(2,Időbeosztás!I2:I16,Időbeosztás!C2:C16)</f>
        <v>február 13.</v>
      </c>
      <c r="C5" s="45"/>
      <c r="D5" s="187" t="s">
        <v>124</v>
      </c>
      <c r="E5" s="188"/>
      <c r="F5" s="380" t="s">
        <v>59</v>
      </c>
      <c r="G5" s="385"/>
      <c r="H5" s="385"/>
      <c r="I5" s="381"/>
      <c r="J5" s="110"/>
      <c r="K5" s="111"/>
      <c r="L5" s="111"/>
      <c r="M5" s="111"/>
      <c r="N5" s="43"/>
    </row>
    <row r="6" spans="1:14" ht="19.5" customHeight="1">
      <c r="A6" s="190"/>
      <c r="B6" s="186"/>
      <c r="C6" s="45"/>
      <c r="D6" s="188"/>
      <c r="E6" s="188"/>
      <c r="F6" s="382"/>
      <c r="G6" s="386"/>
      <c r="H6" s="386"/>
      <c r="I6" s="383"/>
      <c r="J6" s="111"/>
      <c r="K6" s="111"/>
      <c r="L6" s="111"/>
      <c r="M6" s="111"/>
      <c r="N6" s="43"/>
    </row>
    <row r="7" spans="1:14" ht="19.5" customHeight="1">
      <c r="A7" s="190">
        <f>LOOKUP(3,Időbeosztás!I2:I16,Időbeosztás!A2:A16)</f>
        <v>2</v>
      </c>
      <c r="B7" s="186" t="str">
        <f>LOOKUP(3,Időbeosztás!I2:I16,Időbeosztás!C2:C16)</f>
        <v>február 20.</v>
      </c>
      <c r="C7" s="45"/>
      <c r="D7" s="187" t="s">
        <v>125</v>
      </c>
      <c r="E7" s="352"/>
      <c r="F7" s="352"/>
      <c r="G7" s="195" t="s">
        <v>57</v>
      </c>
      <c r="H7" s="191"/>
      <c r="I7" s="191"/>
      <c r="J7" s="191"/>
      <c r="K7" s="191"/>
      <c r="L7" s="192"/>
      <c r="M7" s="53"/>
      <c r="N7" s="44"/>
    </row>
    <row r="8" spans="1:14" ht="19.5" customHeight="1">
      <c r="A8" s="190"/>
      <c r="B8" s="186"/>
      <c r="C8" s="45"/>
      <c r="D8" s="352"/>
      <c r="E8" s="352"/>
      <c r="F8" s="352"/>
      <c r="G8" s="196"/>
      <c r="H8" s="193"/>
      <c r="I8" s="193"/>
      <c r="J8" s="193"/>
      <c r="K8" s="193"/>
      <c r="L8" s="194"/>
      <c r="M8" s="53"/>
      <c r="N8" s="44"/>
    </row>
    <row r="9" spans="1:14" ht="19.5" customHeight="1">
      <c r="A9" s="190">
        <f>LOOKUP(4,Időbeosztás!I2:I16,Időbeosztás!A2:A16)</f>
        <v>3</v>
      </c>
      <c r="B9" s="186" t="str">
        <f>LOOKUP(4,Időbeosztás!I2:I16,Időbeosztás!C2:C16)</f>
        <v>február 27.</v>
      </c>
      <c r="C9" s="45"/>
      <c r="D9" s="187" t="s">
        <v>86</v>
      </c>
      <c r="E9" s="188"/>
      <c r="F9" s="188"/>
      <c r="G9" s="188"/>
      <c r="H9" s="195" t="s">
        <v>72</v>
      </c>
      <c r="I9" s="191"/>
      <c r="J9" s="192"/>
      <c r="K9" s="195" t="s">
        <v>83</v>
      </c>
      <c r="L9" s="191"/>
      <c r="M9" s="192"/>
      <c r="N9" s="44"/>
    </row>
    <row r="10" spans="1:14" ht="19.5" customHeight="1">
      <c r="A10" s="190"/>
      <c r="B10" s="186"/>
      <c r="C10" s="45"/>
      <c r="D10" s="188"/>
      <c r="E10" s="188"/>
      <c r="F10" s="188"/>
      <c r="G10" s="188"/>
      <c r="H10" s="196"/>
      <c r="I10" s="193"/>
      <c r="J10" s="194"/>
      <c r="K10" s="196"/>
      <c r="L10" s="193"/>
      <c r="M10" s="194"/>
      <c r="N10" s="44"/>
    </row>
    <row r="11" spans="1:14" ht="19.5" customHeight="1">
      <c r="A11" s="190">
        <f>LOOKUP(5,Időbeosztás!I2:I16,Időbeosztás!A2:A16)</f>
        <v>6</v>
      </c>
      <c r="B11" s="186" t="str">
        <f>LOOKUP(5,Időbeosztás!I2:I16,Időbeosztás!C2:C16)</f>
        <v>március 19.</v>
      </c>
      <c r="C11" s="45"/>
      <c r="D11" s="187" t="s">
        <v>124</v>
      </c>
      <c r="E11" s="188"/>
      <c r="F11" s="380" t="s">
        <v>59</v>
      </c>
      <c r="G11" s="385"/>
      <c r="H11" s="385"/>
      <c r="I11" s="381"/>
      <c r="J11" s="110"/>
      <c r="K11" s="111"/>
      <c r="L11" s="111"/>
      <c r="M11" s="111"/>
      <c r="N11" s="43"/>
    </row>
    <row r="12" spans="1:14" ht="19.5" customHeight="1">
      <c r="A12" s="190"/>
      <c r="B12" s="186"/>
      <c r="C12" s="45"/>
      <c r="D12" s="188"/>
      <c r="E12" s="188"/>
      <c r="F12" s="382"/>
      <c r="G12" s="386"/>
      <c r="H12" s="386"/>
      <c r="I12" s="383"/>
      <c r="J12" s="111"/>
      <c r="K12" s="111"/>
      <c r="L12" s="111"/>
      <c r="M12" s="111"/>
      <c r="N12" s="43"/>
    </row>
    <row r="13" spans="1:15" ht="19.5" customHeight="1">
      <c r="A13" s="190">
        <f>LOOKUP(6,Időbeosztás!I2:I16,Időbeosztás!A2:A16)</f>
        <v>8</v>
      </c>
      <c r="B13" s="186" t="str">
        <f>LOOKUP(6,Időbeosztás!I2:I16,Időbeosztás!C2:C16)</f>
        <v>április 2.</v>
      </c>
      <c r="C13" s="45"/>
      <c r="D13" s="187" t="s">
        <v>125</v>
      </c>
      <c r="E13" s="352"/>
      <c r="F13" s="352"/>
      <c r="G13" s="195" t="s">
        <v>57</v>
      </c>
      <c r="H13" s="191"/>
      <c r="I13" s="191"/>
      <c r="J13" s="191"/>
      <c r="K13" s="191"/>
      <c r="L13" s="192"/>
      <c r="M13" s="108"/>
      <c r="N13" s="55"/>
      <c r="O13" s="61"/>
    </row>
    <row r="14" spans="1:15" ht="19.5" customHeight="1">
      <c r="A14" s="190"/>
      <c r="B14" s="186"/>
      <c r="C14" s="45"/>
      <c r="D14" s="352"/>
      <c r="E14" s="352"/>
      <c r="F14" s="352"/>
      <c r="G14" s="196"/>
      <c r="H14" s="193"/>
      <c r="I14" s="193"/>
      <c r="J14" s="193"/>
      <c r="K14" s="193"/>
      <c r="L14" s="194"/>
      <c r="M14" s="108"/>
      <c r="N14" s="55"/>
      <c r="O14" s="61"/>
    </row>
    <row r="15" spans="1:14" ht="19.5" customHeight="1">
      <c r="A15" s="190">
        <f>LOOKUP(7,Időbeosztás!I2:I16,Időbeosztás!A2:A16)</f>
        <v>9</v>
      </c>
      <c r="B15" s="186" t="str">
        <f>LOOKUP(7,Időbeosztás!I2:I16,Időbeosztás!C2:C16)</f>
        <v>április 9.</v>
      </c>
      <c r="C15" s="45"/>
      <c r="D15" s="195" t="s">
        <v>72</v>
      </c>
      <c r="E15" s="191"/>
      <c r="F15" s="192"/>
      <c r="G15" s="195" t="s">
        <v>83</v>
      </c>
      <c r="H15" s="191"/>
      <c r="I15" s="192"/>
      <c r="J15" s="187" t="s">
        <v>106</v>
      </c>
      <c r="K15" s="188"/>
      <c r="L15" s="188"/>
      <c r="M15" s="188"/>
      <c r="N15" s="55"/>
    </row>
    <row r="16" spans="1:14" ht="19.5" customHeight="1">
      <c r="A16" s="190"/>
      <c r="B16" s="186"/>
      <c r="C16" s="45"/>
      <c r="D16" s="196"/>
      <c r="E16" s="193"/>
      <c r="F16" s="194"/>
      <c r="G16" s="196"/>
      <c r="H16" s="193"/>
      <c r="I16" s="194"/>
      <c r="J16" s="188"/>
      <c r="K16" s="188"/>
      <c r="L16" s="188"/>
      <c r="M16" s="188"/>
      <c r="N16" s="55"/>
    </row>
    <row r="17" spans="1:14" ht="19.5" customHeight="1">
      <c r="A17" s="190">
        <f>LOOKUP(8,Időbeosztás!I2:I16,Időbeosztás!A2:A16)</f>
        <v>10</v>
      </c>
      <c r="B17" s="186" t="str">
        <f>LOOKUP(8,Időbeosztás!I2:I16,Időbeosztás!C2:C16)</f>
        <v>április 16.</v>
      </c>
      <c r="C17" s="45"/>
      <c r="D17" s="187" t="s">
        <v>124</v>
      </c>
      <c r="E17" s="188"/>
      <c r="F17" s="195" t="s">
        <v>57</v>
      </c>
      <c r="G17" s="191"/>
      <c r="H17" s="191"/>
      <c r="I17" s="192"/>
      <c r="J17" s="187" t="s">
        <v>86</v>
      </c>
      <c r="K17" s="188"/>
      <c r="L17" s="188"/>
      <c r="M17" s="188"/>
      <c r="N17" s="55"/>
    </row>
    <row r="18" spans="1:14" ht="19.5" customHeight="1">
      <c r="A18" s="190"/>
      <c r="B18" s="186"/>
      <c r="C18" s="45"/>
      <c r="D18" s="188"/>
      <c r="E18" s="188"/>
      <c r="F18" s="196"/>
      <c r="G18" s="193"/>
      <c r="H18" s="193"/>
      <c r="I18" s="194"/>
      <c r="J18" s="188"/>
      <c r="K18" s="188"/>
      <c r="L18" s="188"/>
      <c r="M18" s="188"/>
      <c r="N18" s="55"/>
    </row>
    <row r="19" spans="1:14" ht="19.5" customHeight="1">
      <c r="A19" s="190">
        <f>LOOKUP(9,Időbeosztás!I2:I16,Időbeosztás!A2:A16)</f>
        <v>11</v>
      </c>
      <c r="B19" s="186" t="str">
        <f>LOOKUP(9,Időbeosztás!I2:I16,Időbeosztás!C2:C16)</f>
        <v>április 23.</v>
      </c>
      <c r="C19" s="45"/>
      <c r="D19" s="187" t="s">
        <v>125</v>
      </c>
      <c r="E19" s="352"/>
      <c r="F19" s="352"/>
      <c r="G19" s="376" t="s">
        <v>59</v>
      </c>
      <c r="H19" s="377"/>
      <c r="I19" s="195" t="s">
        <v>72</v>
      </c>
      <c r="J19" s="191"/>
      <c r="K19" s="192"/>
      <c r="L19" s="195" t="s">
        <v>83</v>
      </c>
      <c r="M19" s="191"/>
      <c r="N19" s="229"/>
    </row>
    <row r="20" spans="1:14" ht="19.5" customHeight="1">
      <c r="A20" s="190"/>
      <c r="B20" s="186"/>
      <c r="C20" s="45"/>
      <c r="D20" s="352"/>
      <c r="E20" s="352"/>
      <c r="F20" s="352"/>
      <c r="G20" s="378"/>
      <c r="H20" s="379"/>
      <c r="I20" s="196"/>
      <c r="J20" s="193"/>
      <c r="K20" s="194"/>
      <c r="L20" s="196"/>
      <c r="M20" s="193"/>
      <c r="N20" s="230"/>
    </row>
    <row r="21" spans="1:14" ht="19.5" customHeight="1">
      <c r="A21" s="190">
        <f>LOOKUP(10,Időbeosztás!I2:I16,Időbeosztás!A2:A16)</f>
        <v>12</v>
      </c>
      <c r="B21" s="186" t="str">
        <f>LOOKUP(10,Időbeosztás!I2:I16,Időbeosztás!C2:C16)</f>
        <v>április 30.</v>
      </c>
      <c r="C21" s="45"/>
      <c r="D21" s="195" t="s">
        <v>72</v>
      </c>
      <c r="E21" s="191"/>
      <c r="F21" s="192"/>
      <c r="G21" s="195" t="s">
        <v>83</v>
      </c>
      <c r="H21" s="191"/>
      <c r="I21" s="384"/>
      <c r="J21" s="187" t="s">
        <v>106</v>
      </c>
      <c r="K21" s="188"/>
      <c r="L21" s="188"/>
      <c r="M21" s="188"/>
      <c r="N21" s="55"/>
    </row>
    <row r="22" spans="1:14" ht="19.5" customHeight="1">
      <c r="A22" s="190"/>
      <c r="B22" s="186"/>
      <c r="C22" s="45"/>
      <c r="D22" s="196"/>
      <c r="E22" s="193"/>
      <c r="F22" s="194"/>
      <c r="G22" s="196"/>
      <c r="H22" s="193"/>
      <c r="I22" s="194"/>
      <c r="J22" s="188"/>
      <c r="K22" s="188"/>
      <c r="L22" s="188"/>
      <c r="M22" s="188"/>
      <c r="N22" s="44"/>
    </row>
    <row r="23" spans="1:14" ht="19.5" customHeight="1">
      <c r="A23" s="190">
        <f>LOOKUP(11,Időbeosztás!I2:I16,Időbeosztás!A2:A16)</f>
        <v>13</v>
      </c>
      <c r="B23" s="186" t="str">
        <f>LOOKUP(11,Időbeosztás!I2:I16,Időbeosztás!C2:C16)</f>
        <v>május 7.</v>
      </c>
      <c r="C23" s="45"/>
      <c r="D23" s="187" t="s">
        <v>124</v>
      </c>
      <c r="E23" s="188"/>
      <c r="F23" s="195" t="s">
        <v>57</v>
      </c>
      <c r="G23" s="191"/>
      <c r="H23" s="191"/>
      <c r="I23" s="192"/>
      <c r="J23" s="187" t="s">
        <v>86</v>
      </c>
      <c r="K23" s="188"/>
      <c r="L23" s="188"/>
      <c r="M23" s="188"/>
      <c r="N23" s="44"/>
    </row>
    <row r="24" spans="1:14" ht="19.5" customHeight="1">
      <c r="A24" s="190"/>
      <c r="B24" s="186"/>
      <c r="C24" s="45"/>
      <c r="D24" s="188"/>
      <c r="E24" s="188"/>
      <c r="F24" s="196"/>
      <c r="G24" s="193"/>
      <c r="H24" s="193"/>
      <c r="I24" s="194"/>
      <c r="J24" s="188"/>
      <c r="K24" s="188"/>
      <c r="L24" s="188"/>
      <c r="M24" s="188"/>
      <c r="N24" s="55"/>
    </row>
    <row r="25" spans="1:14" ht="19.5" customHeight="1">
      <c r="A25" s="190">
        <f>LOOKUP(12,Időbeosztás!I2:I16,Időbeosztás!A2:A16)</f>
        <v>14</v>
      </c>
      <c r="B25" s="186" t="str">
        <f>LOOKUP(12,Időbeosztás!I2:I16,Időbeosztás!C2:C16)</f>
        <v>május 14.</v>
      </c>
      <c r="C25" s="45"/>
      <c r="D25" s="187" t="s">
        <v>125</v>
      </c>
      <c r="E25" s="352"/>
      <c r="F25" s="352"/>
      <c r="G25" s="376" t="s">
        <v>59</v>
      </c>
      <c r="H25" s="377"/>
      <c r="I25" s="380" t="s">
        <v>136</v>
      </c>
      <c r="J25" s="381"/>
      <c r="K25" s="140"/>
      <c r="L25" s="140"/>
      <c r="M25" s="45"/>
      <c r="N25" s="55"/>
    </row>
    <row r="26" spans="1:15" ht="19.5" customHeight="1">
      <c r="A26" s="190"/>
      <c r="B26" s="186"/>
      <c r="C26" s="45"/>
      <c r="D26" s="352"/>
      <c r="E26" s="352"/>
      <c r="F26" s="352"/>
      <c r="G26" s="378"/>
      <c r="H26" s="379"/>
      <c r="I26" s="382"/>
      <c r="J26" s="383"/>
      <c r="K26" s="140"/>
      <c r="L26" s="140"/>
      <c r="M26" s="45"/>
      <c r="N26" s="55"/>
      <c r="O26" s="30"/>
    </row>
    <row r="27" spans="1:18" ht="19.5" customHeight="1" thickBot="1">
      <c r="A27" s="244" t="s">
        <v>29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6"/>
      <c r="O27" s="30"/>
      <c r="P27" s="30"/>
      <c r="Q27" s="30"/>
      <c r="R27" s="30"/>
    </row>
    <row r="28" spans="15:16" ht="12.75">
      <c r="O28" s="30"/>
      <c r="P28" s="30"/>
    </row>
    <row r="29" spans="2:16" ht="12.75">
      <c r="B29" s="1"/>
      <c r="N29" s="4"/>
      <c r="O29" s="30"/>
      <c r="P29" s="30"/>
    </row>
    <row r="30" spans="2:14" ht="12.75" customHeight="1">
      <c r="B30" s="29"/>
      <c r="N30" s="4"/>
    </row>
    <row r="31" spans="2:14" ht="12.75">
      <c r="B31" s="29"/>
      <c r="N31" s="4"/>
    </row>
    <row r="32" spans="2:14" ht="12.75">
      <c r="B32" s="29"/>
      <c r="N32" s="4"/>
    </row>
    <row r="33" spans="2:3" ht="12.75">
      <c r="B33" s="29"/>
      <c r="C33" s="4"/>
    </row>
    <row r="36" ht="12.75" customHeight="1"/>
    <row r="37" ht="12.75">
      <c r="B37" s="29"/>
    </row>
    <row r="40" ht="12.75">
      <c r="B40" s="29"/>
    </row>
    <row r="41" ht="12.75">
      <c r="B41" s="29"/>
    </row>
    <row r="42" spans="2:3" ht="12.75">
      <c r="B42" s="29"/>
      <c r="C42" s="29"/>
    </row>
    <row r="43" spans="2:3" ht="12.75">
      <c r="B43" s="29"/>
      <c r="C43" s="29"/>
    </row>
    <row r="44" spans="2:3" ht="12.75">
      <c r="B44" s="29"/>
      <c r="C44" s="29"/>
    </row>
  </sheetData>
  <sheetProtection/>
  <mergeCells count="59">
    <mergeCell ref="J17:M18"/>
    <mergeCell ref="H9:J10"/>
    <mergeCell ref="K9:M10"/>
    <mergeCell ref="I19:K20"/>
    <mergeCell ref="L19:N20"/>
    <mergeCell ref="D17:E18"/>
    <mergeCell ref="F17:I18"/>
    <mergeCell ref="J15:M16"/>
    <mergeCell ref="D15:F16"/>
    <mergeCell ref="G15:I16"/>
    <mergeCell ref="D13:F14"/>
    <mergeCell ref="G13:L14"/>
    <mergeCell ref="D3:G4"/>
    <mergeCell ref="D5:E6"/>
    <mergeCell ref="F5:I6"/>
    <mergeCell ref="H3:J4"/>
    <mergeCell ref="D11:E12"/>
    <mergeCell ref="F11:I12"/>
    <mergeCell ref="D7:F8"/>
    <mergeCell ref="G7:L8"/>
    <mergeCell ref="A1:N1"/>
    <mergeCell ref="A9:A10"/>
    <mergeCell ref="A13:A14"/>
    <mergeCell ref="B13:B14"/>
    <mergeCell ref="K3:M4"/>
    <mergeCell ref="D9:G10"/>
    <mergeCell ref="B3:B4"/>
    <mergeCell ref="B11:B12"/>
    <mergeCell ref="A3:A4"/>
    <mergeCell ref="A11:A12"/>
    <mergeCell ref="A5:A6"/>
    <mergeCell ref="B7:B8"/>
    <mergeCell ref="A23:A24"/>
    <mergeCell ref="B9:B10"/>
    <mergeCell ref="B23:B24"/>
    <mergeCell ref="A21:A22"/>
    <mergeCell ref="A15:A16"/>
    <mergeCell ref="B5:B6"/>
    <mergeCell ref="A7:A8"/>
    <mergeCell ref="B15:B16"/>
    <mergeCell ref="A27:N27"/>
    <mergeCell ref="A19:A20"/>
    <mergeCell ref="A17:A18"/>
    <mergeCell ref="B17:B18"/>
    <mergeCell ref="B19:B20"/>
    <mergeCell ref="B21:B22"/>
    <mergeCell ref="D21:F22"/>
    <mergeCell ref="G21:I22"/>
    <mergeCell ref="B25:B26"/>
    <mergeCell ref="A25:A26"/>
    <mergeCell ref="I25:J26"/>
    <mergeCell ref="D19:F20"/>
    <mergeCell ref="G19:H20"/>
    <mergeCell ref="F23:I24"/>
    <mergeCell ref="J21:M22"/>
    <mergeCell ref="D25:F26"/>
    <mergeCell ref="G25:H26"/>
    <mergeCell ref="J23:M24"/>
    <mergeCell ref="D23:E24"/>
  </mergeCells>
  <printOptions horizontalCentered="1" verticalCentered="1"/>
  <pageMargins left="0.1" right="0.1" top="0.1" bottom="0.1" header="0.22" footer="0.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4"/>
  <dimension ref="A1:Z45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9.75390625" style="17" customWidth="1"/>
    <col min="2" max="2" width="12.75390625" style="17" customWidth="1"/>
    <col min="3" max="14" width="9.75390625" style="17" customWidth="1"/>
    <col min="15" max="16384" width="9.125" style="17" customWidth="1"/>
  </cols>
  <sheetData>
    <row r="1" spans="1:14" ht="18">
      <c r="A1" s="387" t="s">
        <v>166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9"/>
    </row>
    <row r="2" spans="1:26" ht="25.5">
      <c r="A2" s="37" t="s">
        <v>8</v>
      </c>
      <c r="B2" s="38" t="s">
        <v>9</v>
      </c>
      <c r="C2" s="39" t="s">
        <v>16</v>
      </c>
      <c r="D2" s="39" t="s">
        <v>17</v>
      </c>
      <c r="E2" s="39" t="s">
        <v>18</v>
      </c>
      <c r="F2" s="39" t="s">
        <v>19</v>
      </c>
      <c r="G2" s="39" t="s">
        <v>20</v>
      </c>
      <c r="H2" s="39" t="s">
        <v>21</v>
      </c>
      <c r="I2" s="39" t="s">
        <v>22</v>
      </c>
      <c r="J2" s="39" t="s">
        <v>23</v>
      </c>
      <c r="K2" s="39" t="s">
        <v>24</v>
      </c>
      <c r="L2" s="39" t="s">
        <v>25</v>
      </c>
      <c r="M2" s="39" t="s">
        <v>26</v>
      </c>
      <c r="N2" s="40" t="s">
        <v>41</v>
      </c>
      <c r="O2" s="39" t="s">
        <v>230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15" ht="19.5" customHeight="1">
      <c r="A3" s="190">
        <f>LOOKUP(1,Időbeosztás!I2:I16,Időbeosztás!A2:A16)</f>
        <v>0</v>
      </c>
      <c r="B3" s="186" t="str">
        <f>LOOKUP(1,Időbeosztás!I2:I16,Időbeosztás!C2:C16)</f>
        <v>február 6.</v>
      </c>
      <c r="C3" s="215" t="s">
        <v>48</v>
      </c>
      <c r="D3" s="341"/>
      <c r="E3" s="392" t="s">
        <v>200</v>
      </c>
      <c r="F3" s="274"/>
      <c r="G3" s="274"/>
      <c r="H3" s="274"/>
      <c r="I3" s="274"/>
      <c r="J3" s="274"/>
      <c r="K3" s="274"/>
      <c r="L3" s="317" t="s">
        <v>63</v>
      </c>
      <c r="M3" s="317"/>
      <c r="N3" s="317"/>
      <c r="O3" s="317"/>
    </row>
    <row r="4" spans="1:15" ht="19.5" customHeight="1">
      <c r="A4" s="190"/>
      <c r="B4" s="186"/>
      <c r="C4" s="218"/>
      <c r="D4" s="342"/>
      <c r="E4" s="274"/>
      <c r="F4" s="274"/>
      <c r="G4" s="274"/>
      <c r="H4" s="274"/>
      <c r="I4" s="274"/>
      <c r="J4" s="274"/>
      <c r="K4" s="274"/>
      <c r="L4" s="317"/>
      <c r="M4" s="317"/>
      <c r="N4" s="317"/>
      <c r="O4" s="317"/>
    </row>
    <row r="5" spans="1:15" ht="19.5" customHeight="1">
      <c r="A5" s="190">
        <f>LOOKUP(2,Időbeosztás!I2:I16,Időbeosztás!A2:A16)</f>
        <v>1</v>
      </c>
      <c r="B5" s="186" t="str">
        <f>LOOKUP(2,Időbeosztás!I2:I16,Időbeosztás!C2:C16)</f>
        <v>február 13.</v>
      </c>
      <c r="C5" s="45"/>
      <c r="D5" s="73"/>
      <c r="E5" s="73"/>
      <c r="F5" s="45"/>
      <c r="G5" s="45"/>
      <c r="H5" s="45"/>
      <c r="I5" s="45"/>
      <c r="J5" s="45"/>
      <c r="K5" s="337" t="s">
        <v>199</v>
      </c>
      <c r="L5" s="349"/>
      <c r="M5" s="349"/>
      <c r="N5" s="349"/>
      <c r="O5" s="338"/>
    </row>
    <row r="6" spans="1:15" ht="19.5" customHeight="1">
      <c r="A6" s="190"/>
      <c r="B6" s="186"/>
      <c r="C6" s="45"/>
      <c r="D6" s="73"/>
      <c r="E6" s="73"/>
      <c r="F6" s="45"/>
      <c r="G6" s="45"/>
      <c r="H6" s="45"/>
      <c r="I6" s="45"/>
      <c r="J6" s="45"/>
      <c r="K6" s="339"/>
      <c r="L6" s="350"/>
      <c r="M6" s="350"/>
      <c r="N6" s="350"/>
      <c r="O6" s="340"/>
    </row>
    <row r="7" spans="1:14" ht="19.5" customHeight="1">
      <c r="A7" s="190">
        <f>LOOKUP(3,Időbeosztás!I2:I16,Időbeosztás!A2:A16)</f>
        <v>2</v>
      </c>
      <c r="B7" s="186" t="str">
        <f>LOOKUP(3,Időbeosztás!I2:I16,Időbeosztás!C2:C16)</f>
        <v>február 20.</v>
      </c>
      <c r="C7" s="45"/>
      <c r="D7" s="46"/>
      <c r="E7" s="53"/>
      <c r="F7" s="53"/>
      <c r="G7" s="53"/>
      <c r="H7" s="45"/>
      <c r="I7" s="45"/>
      <c r="J7" s="45"/>
      <c r="K7" s="45"/>
      <c r="L7" s="73"/>
      <c r="M7" s="76"/>
      <c r="N7" s="43"/>
    </row>
    <row r="8" spans="1:14" ht="19.5" customHeight="1">
      <c r="A8" s="190"/>
      <c r="B8" s="186"/>
      <c r="C8" s="45"/>
      <c r="D8" s="53"/>
      <c r="E8" s="53"/>
      <c r="F8" s="53"/>
      <c r="G8" s="53"/>
      <c r="H8" s="45"/>
      <c r="I8" s="45"/>
      <c r="J8" s="45"/>
      <c r="K8" s="45"/>
      <c r="L8" s="76"/>
      <c r="M8" s="76"/>
      <c r="N8" s="43"/>
    </row>
    <row r="9" spans="1:18" ht="19.5" customHeight="1">
      <c r="A9" s="190">
        <f>LOOKUP(4,Időbeosztás!I2:I16,Időbeosztás!A2:A16)</f>
        <v>3</v>
      </c>
      <c r="B9" s="186" t="str">
        <f>LOOKUP(4,Időbeosztás!I2:I16,Időbeosztás!C2:C16)</f>
        <v>február 27.</v>
      </c>
      <c r="C9" s="215" t="s">
        <v>48</v>
      </c>
      <c r="D9" s="341"/>
      <c r="E9" s="392" t="s">
        <v>200</v>
      </c>
      <c r="F9" s="274"/>
      <c r="G9" s="274"/>
      <c r="H9" s="274"/>
      <c r="I9" s="274"/>
      <c r="J9" s="274"/>
      <c r="K9" s="274"/>
      <c r="L9" s="317" t="s">
        <v>63</v>
      </c>
      <c r="M9" s="317"/>
      <c r="N9" s="317"/>
      <c r="O9" s="317"/>
      <c r="Q9" s="91"/>
      <c r="R9" s="91"/>
    </row>
    <row r="10" spans="1:18" ht="19.5" customHeight="1">
      <c r="A10" s="190"/>
      <c r="B10" s="186"/>
      <c r="C10" s="218"/>
      <c r="D10" s="342"/>
      <c r="E10" s="274"/>
      <c r="F10" s="274"/>
      <c r="G10" s="274"/>
      <c r="H10" s="274"/>
      <c r="I10" s="274"/>
      <c r="J10" s="274"/>
      <c r="K10" s="274"/>
      <c r="L10" s="317"/>
      <c r="M10" s="317"/>
      <c r="N10" s="317"/>
      <c r="O10" s="317"/>
      <c r="Q10" s="91"/>
      <c r="R10" s="91"/>
    </row>
    <row r="11" spans="1:15" ht="19.5" customHeight="1">
      <c r="A11" s="190">
        <f>LOOKUP(5,Időbeosztás!I2:I16,Időbeosztás!A2:A16)</f>
        <v>6</v>
      </c>
      <c r="B11" s="186" t="str">
        <f>LOOKUP(5,Időbeosztás!I2:I16,Időbeosztás!C2:C16)</f>
        <v>március 19.</v>
      </c>
      <c r="C11" s="45"/>
      <c r="D11" s="73"/>
      <c r="E11" s="73"/>
      <c r="F11" s="45"/>
      <c r="G11" s="45"/>
      <c r="H11" s="45"/>
      <c r="I11" s="45"/>
      <c r="J11" s="45"/>
      <c r="K11" s="337" t="s">
        <v>199</v>
      </c>
      <c r="L11" s="349"/>
      <c r="M11" s="349"/>
      <c r="N11" s="349"/>
      <c r="O11" s="338"/>
    </row>
    <row r="12" spans="1:15" ht="19.5" customHeight="1">
      <c r="A12" s="190"/>
      <c r="B12" s="186"/>
      <c r="C12" s="45"/>
      <c r="D12" s="73"/>
      <c r="E12" s="73"/>
      <c r="F12" s="45"/>
      <c r="G12" s="45"/>
      <c r="H12" s="45"/>
      <c r="I12" s="45"/>
      <c r="J12" s="45"/>
      <c r="K12" s="339"/>
      <c r="L12" s="350"/>
      <c r="M12" s="350"/>
      <c r="N12" s="350"/>
      <c r="O12" s="340"/>
    </row>
    <row r="13" spans="1:14" ht="19.5" customHeight="1">
      <c r="A13" s="190">
        <f>LOOKUP(6,Időbeosztás!I2:I16,Időbeosztás!A2:A16)</f>
        <v>8</v>
      </c>
      <c r="B13" s="186" t="str">
        <f>LOOKUP(6,Időbeosztás!I2:I16,Időbeosztás!C2:C16)</f>
        <v>április 2.</v>
      </c>
      <c r="C13" s="45"/>
      <c r="D13" s="46"/>
      <c r="E13" s="53"/>
      <c r="F13" s="53"/>
      <c r="G13" s="53"/>
      <c r="H13" s="45"/>
      <c r="I13" s="45"/>
      <c r="J13" s="45"/>
      <c r="K13" s="45"/>
      <c r="L13" s="73"/>
      <c r="M13" s="76"/>
      <c r="N13" s="43"/>
    </row>
    <row r="14" spans="1:14" ht="19.5" customHeight="1">
      <c r="A14" s="190"/>
      <c r="B14" s="186"/>
      <c r="C14" s="45"/>
      <c r="D14" s="53"/>
      <c r="E14" s="53"/>
      <c r="F14" s="53"/>
      <c r="G14" s="53"/>
      <c r="H14" s="45"/>
      <c r="I14" s="45"/>
      <c r="J14" s="45"/>
      <c r="K14" s="45"/>
      <c r="L14" s="76"/>
      <c r="M14" s="76"/>
      <c r="N14" s="43"/>
    </row>
    <row r="15" spans="1:15" ht="19.5" customHeight="1">
      <c r="A15" s="190">
        <f>LOOKUP(7,Időbeosztás!I2:I16,Időbeosztás!A2:A16)</f>
        <v>9</v>
      </c>
      <c r="B15" s="186" t="str">
        <f>LOOKUP(7,Időbeosztás!I2:I16,Időbeosztás!C2:C16)</f>
        <v>április 9.</v>
      </c>
      <c r="C15" s="215" t="s">
        <v>48</v>
      </c>
      <c r="D15" s="341"/>
      <c r="E15" s="392" t="s">
        <v>200</v>
      </c>
      <c r="F15" s="274"/>
      <c r="G15" s="274"/>
      <c r="H15" s="274"/>
      <c r="I15" s="274"/>
      <c r="J15" s="274"/>
      <c r="K15" s="274"/>
      <c r="L15" s="317" t="s">
        <v>63</v>
      </c>
      <c r="M15" s="317"/>
      <c r="N15" s="317"/>
      <c r="O15" s="317"/>
    </row>
    <row r="16" spans="1:15" ht="19.5" customHeight="1">
      <c r="A16" s="190"/>
      <c r="B16" s="186"/>
      <c r="C16" s="218"/>
      <c r="D16" s="342"/>
      <c r="E16" s="274"/>
      <c r="F16" s="274"/>
      <c r="G16" s="274"/>
      <c r="H16" s="274"/>
      <c r="I16" s="274"/>
      <c r="J16" s="274"/>
      <c r="K16" s="274"/>
      <c r="L16" s="317"/>
      <c r="M16" s="317"/>
      <c r="N16" s="317"/>
      <c r="O16" s="317"/>
    </row>
    <row r="17" spans="1:15" ht="19.5" customHeight="1">
      <c r="A17" s="190">
        <f>LOOKUP(8,Időbeosztás!I2:I16,Időbeosztás!A2:A16)</f>
        <v>10</v>
      </c>
      <c r="B17" s="186" t="str">
        <f>LOOKUP(8,Időbeosztás!I2:I16,Időbeosztás!C2:C16)</f>
        <v>április 16.</v>
      </c>
      <c r="C17" s="45"/>
      <c r="D17" s="73"/>
      <c r="E17" s="45"/>
      <c r="F17" s="45"/>
      <c r="G17" s="45"/>
      <c r="H17" s="45"/>
      <c r="I17" s="59"/>
      <c r="J17" s="45"/>
      <c r="K17" s="337" t="s">
        <v>199</v>
      </c>
      <c r="L17" s="349"/>
      <c r="M17" s="349"/>
      <c r="N17" s="349"/>
      <c r="O17" s="338"/>
    </row>
    <row r="18" spans="1:15" ht="19.5" customHeight="1">
      <c r="A18" s="190"/>
      <c r="B18" s="186"/>
      <c r="C18" s="45"/>
      <c r="D18" s="73"/>
      <c r="E18" s="45"/>
      <c r="F18" s="45"/>
      <c r="G18" s="45"/>
      <c r="H18" s="45"/>
      <c r="I18" s="45"/>
      <c r="J18" s="45"/>
      <c r="K18" s="339"/>
      <c r="L18" s="350"/>
      <c r="M18" s="350"/>
      <c r="N18" s="350"/>
      <c r="O18" s="340"/>
    </row>
    <row r="19" spans="1:14" ht="19.5" customHeight="1">
      <c r="A19" s="190">
        <f>LOOKUP(9,Időbeosztás!I2:I16,Időbeosztás!A2:A16)</f>
        <v>11</v>
      </c>
      <c r="B19" s="186" t="str">
        <f>LOOKUP(9,Időbeosztás!I2:I16,Időbeosztás!C2:C16)</f>
        <v>április 23.</v>
      </c>
      <c r="C19" s="45"/>
      <c r="D19" s="45"/>
      <c r="E19" s="45"/>
      <c r="F19" s="45"/>
      <c r="G19" s="45"/>
      <c r="H19" s="45"/>
      <c r="I19" s="45"/>
      <c r="J19" s="45"/>
      <c r="K19" s="45"/>
      <c r="L19" s="73"/>
      <c r="M19" s="76"/>
      <c r="N19" s="43"/>
    </row>
    <row r="20" spans="1:14" ht="19.5" customHeight="1">
      <c r="A20" s="190"/>
      <c r="B20" s="186"/>
      <c r="C20" s="45"/>
      <c r="D20" s="45"/>
      <c r="E20" s="45"/>
      <c r="F20" s="45"/>
      <c r="G20" s="45"/>
      <c r="H20" s="45"/>
      <c r="I20" s="45"/>
      <c r="J20" s="45"/>
      <c r="K20" s="45"/>
      <c r="L20" s="76"/>
      <c r="M20" s="76"/>
      <c r="N20" s="43"/>
    </row>
    <row r="21" spans="1:15" ht="19.5" customHeight="1">
      <c r="A21" s="190">
        <f>LOOKUP(10,Időbeosztás!I2:I16,Időbeosztás!A2:A16)</f>
        <v>12</v>
      </c>
      <c r="B21" s="186" t="str">
        <f>LOOKUP(10,Időbeosztás!I2:I16,Időbeosztás!C2:C16)</f>
        <v>április 30.</v>
      </c>
      <c r="C21" s="215" t="s">
        <v>48</v>
      </c>
      <c r="D21" s="341"/>
      <c r="E21" s="392" t="s">
        <v>200</v>
      </c>
      <c r="F21" s="274"/>
      <c r="G21" s="274"/>
      <c r="H21" s="274"/>
      <c r="I21" s="274"/>
      <c r="J21" s="274"/>
      <c r="K21" s="274"/>
      <c r="L21" s="317" t="s">
        <v>63</v>
      </c>
      <c r="M21" s="317"/>
      <c r="N21" s="317"/>
      <c r="O21" s="317"/>
    </row>
    <row r="22" spans="1:15" ht="19.5" customHeight="1">
      <c r="A22" s="190"/>
      <c r="B22" s="186"/>
      <c r="C22" s="218"/>
      <c r="D22" s="342"/>
      <c r="E22" s="274"/>
      <c r="F22" s="274"/>
      <c r="G22" s="274"/>
      <c r="H22" s="274"/>
      <c r="I22" s="274"/>
      <c r="J22" s="274"/>
      <c r="K22" s="274"/>
      <c r="L22" s="317"/>
      <c r="M22" s="317"/>
      <c r="N22" s="317"/>
      <c r="O22" s="317"/>
    </row>
    <row r="23" spans="1:15" ht="19.5" customHeight="1">
      <c r="A23" s="190">
        <f>LOOKUP(11,Időbeosztás!I2:I16,Időbeosztás!A2:A16)</f>
        <v>13</v>
      </c>
      <c r="B23" s="186" t="str">
        <f>LOOKUP(11,Időbeosztás!I2:I16,Időbeosztás!C2:C16)</f>
        <v>május 7.</v>
      </c>
      <c r="C23" s="45"/>
      <c r="D23" s="73"/>
      <c r="E23" s="45"/>
      <c r="F23" s="45"/>
      <c r="G23" s="45"/>
      <c r="H23" s="45"/>
      <c r="I23" s="59"/>
      <c r="J23" s="45"/>
      <c r="K23" s="337" t="s">
        <v>199</v>
      </c>
      <c r="L23" s="349"/>
      <c r="M23" s="349"/>
      <c r="N23" s="349"/>
      <c r="O23" s="338"/>
    </row>
    <row r="24" spans="1:15" ht="19.5" customHeight="1">
      <c r="A24" s="190"/>
      <c r="B24" s="186"/>
      <c r="C24" s="45"/>
      <c r="D24" s="73"/>
      <c r="E24" s="45"/>
      <c r="F24" s="45"/>
      <c r="G24" s="45"/>
      <c r="H24" s="45"/>
      <c r="I24" s="45"/>
      <c r="J24" s="45"/>
      <c r="K24" s="339"/>
      <c r="L24" s="350"/>
      <c r="M24" s="350"/>
      <c r="N24" s="350"/>
      <c r="O24" s="340"/>
    </row>
    <row r="25" spans="1:14" ht="19.5" customHeight="1">
      <c r="A25" s="190">
        <f>LOOKUP(12,Időbeosztás!I2:I16,Időbeosztás!A2:A16)</f>
        <v>14</v>
      </c>
      <c r="B25" s="186" t="str">
        <f>LOOKUP(12,Időbeosztás!I2:I16,Időbeosztás!C2:C16)</f>
        <v>május 14.</v>
      </c>
      <c r="C25" s="45"/>
      <c r="D25" s="45"/>
      <c r="E25" s="45"/>
      <c r="F25" s="45"/>
      <c r="G25" s="45"/>
      <c r="H25" s="45"/>
      <c r="I25" s="45"/>
      <c r="J25" s="45"/>
      <c r="K25" s="45"/>
      <c r="L25" s="73"/>
      <c r="M25" s="76"/>
      <c r="N25" s="43"/>
    </row>
    <row r="26" spans="1:14" ht="19.5" customHeight="1">
      <c r="A26" s="190"/>
      <c r="B26" s="186"/>
      <c r="C26" s="45"/>
      <c r="D26" s="45"/>
      <c r="E26" s="45"/>
      <c r="F26" s="45"/>
      <c r="G26" s="45"/>
      <c r="H26" s="45"/>
      <c r="I26" s="45"/>
      <c r="J26" s="45"/>
      <c r="K26" s="45"/>
      <c r="L26" s="76"/>
      <c r="M26" s="76"/>
      <c r="N26" s="43"/>
    </row>
    <row r="27" spans="1:14" ht="19.5" customHeight="1" thickBot="1">
      <c r="A27" s="244" t="s">
        <v>201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6"/>
    </row>
    <row r="28" spans="1:14" ht="12.75" customHeight="1">
      <c r="A28" s="173"/>
      <c r="B28" s="175">
        <v>106</v>
      </c>
      <c r="C28" s="174"/>
      <c r="D28" s="174"/>
      <c r="E28" s="174"/>
      <c r="F28" s="174"/>
      <c r="G28" s="173"/>
      <c r="H28" s="173"/>
      <c r="I28" s="173"/>
      <c r="J28" s="173"/>
      <c r="K28" s="173"/>
      <c r="L28" s="173"/>
      <c r="M28" s="173"/>
      <c r="N28" s="173"/>
    </row>
    <row r="29" spans="2:6" ht="39.75" customHeight="1">
      <c r="B29" s="169" t="s">
        <v>48</v>
      </c>
      <c r="C29" s="393" t="s">
        <v>228</v>
      </c>
      <c r="D29" s="394"/>
      <c r="E29" s="364" t="s">
        <v>229</v>
      </c>
      <c r="F29" s="365"/>
    </row>
    <row r="30" ht="12.75">
      <c r="N30" s="4"/>
    </row>
    <row r="31" spans="2:14" ht="12.75">
      <c r="B31" s="29"/>
      <c r="N31" s="4"/>
    </row>
    <row r="32" spans="2:14" ht="12.75">
      <c r="B32" s="29"/>
      <c r="N32" s="4"/>
    </row>
    <row r="33" spans="2:14" ht="12.75">
      <c r="B33" s="29"/>
      <c r="N33" s="4"/>
    </row>
    <row r="34" spans="2:3" ht="12.75">
      <c r="B34" s="29"/>
      <c r="C34" s="4"/>
    </row>
    <row r="35" spans="2:3" ht="12.75">
      <c r="B35" s="29"/>
      <c r="C35" s="4"/>
    </row>
    <row r="36" spans="2:3" ht="12.75">
      <c r="B36" s="29"/>
      <c r="C36" s="29"/>
    </row>
    <row r="37" spans="2:3" ht="12.75">
      <c r="B37" s="29"/>
      <c r="C37" s="29"/>
    </row>
    <row r="38" spans="2:3" ht="12.75">
      <c r="B38" s="29"/>
      <c r="C38" s="29"/>
    </row>
    <row r="39" spans="2:3" ht="12.75">
      <c r="B39" s="29"/>
      <c r="C39" s="29"/>
    </row>
    <row r="40" spans="2:3" ht="12.75">
      <c r="B40" s="29"/>
      <c r="C40" s="29"/>
    </row>
    <row r="41" spans="2:3" ht="12.75">
      <c r="B41" s="29"/>
      <c r="C41" s="29"/>
    </row>
    <row r="42" spans="2:3" ht="12.75">
      <c r="B42" s="29"/>
      <c r="C42" s="29"/>
    </row>
    <row r="43" spans="2:3" ht="12.75">
      <c r="B43" s="29"/>
      <c r="C43" s="29"/>
    </row>
    <row r="44" spans="2:3" ht="12.75">
      <c r="B44" s="29"/>
      <c r="C44" s="29"/>
    </row>
    <row r="45" spans="2:3" ht="12.75">
      <c r="B45" s="29"/>
      <c r="C45" s="29"/>
    </row>
  </sheetData>
  <sheetProtection/>
  <mergeCells count="44">
    <mergeCell ref="C29:D29"/>
    <mergeCell ref="E29:F29"/>
    <mergeCell ref="K11:O12"/>
    <mergeCell ref="K17:O18"/>
    <mergeCell ref="K23:O24"/>
    <mergeCell ref="L15:O16"/>
    <mergeCell ref="E21:K22"/>
    <mergeCell ref="L21:O22"/>
    <mergeCell ref="C3:D4"/>
    <mergeCell ref="C9:D10"/>
    <mergeCell ref="C15:D16"/>
    <mergeCell ref="C21:D22"/>
    <mergeCell ref="A15:A16"/>
    <mergeCell ref="A17:A18"/>
    <mergeCell ref="B13:B14"/>
    <mergeCell ref="A3:A4"/>
    <mergeCell ref="A5:A6"/>
    <mergeCell ref="B7:B8"/>
    <mergeCell ref="E3:K4"/>
    <mergeCell ref="L3:O4"/>
    <mergeCell ref="E9:K10"/>
    <mergeCell ref="L9:O10"/>
    <mergeCell ref="E15:K16"/>
    <mergeCell ref="A7:A8"/>
    <mergeCell ref="A9:A10"/>
    <mergeCell ref="A13:A14"/>
    <mergeCell ref="B11:B12"/>
    <mergeCell ref="B9:B10"/>
    <mergeCell ref="A1:N1"/>
    <mergeCell ref="A27:N27"/>
    <mergeCell ref="B5:B6"/>
    <mergeCell ref="B19:B20"/>
    <mergeCell ref="A11:A12"/>
    <mergeCell ref="B3:B4"/>
    <mergeCell ref="B25:B26"/>
    <mergeCell ref="K5:O6"/>
    <mergeCell ref="A19:A20"/>
    <mergeCell ref="A25:A26"/>
    <mergeCell ref="A23:A24"/>
    <mergeCell ref="B17:B18"/>
    <mergeCell ref="B15:B16"/>
    <mergeCell ref="A21:A22"/>
    <mergeCell ref="B21:B22"/>
    <mergeCell ref="B23:B24"/>
  </mergeCells>
  <printOptions horizontalCentered="1" verticalCentered="1"/>
  <pageMargins left="0.11811023622047245" right="0.11811023622047245" top="0.11811023622047245" bottom="0.11811023622047245" header="0.2362204724409449" footer="0.2362204724409449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9.75390625" style="17" customWidth="1"/>
    <col min="2" max="2" width="12.75390625" style="17" customWidth="1"/>
    <col min="3" max="14" width="9.75390625" style="17" customWidth="1"/>
    <col min="15" max="16384" width="9.125" style="17" customWidth="1"/>
  </cols>
  <sheetData>
    <row r="1" spans="1:14" ht="18">
      <c r="A1" s="387" t="s">
        <v>168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9"/>
    </row>
    <row r="2" spans="1:26" ht="25.5">
      <c r="A2" s="37" t="s">
        <v>8</v>
      </c>
      <c r="B2" s="38" t="s">
        <v>9</v>
      </c>
      <c r="C2" s="39" t="s">
        <v>16</v>
      </c>
      <c r="D2" s="39" t="s">
        <v>17</v>
      </c>
      <c r="E2" s="39" t="s">
        <v>18</v>
      </c>
      <c r="F2" s="39" t="s">
        <v>19</v>
      </c>
      <c r="G2" s="39" t="s">
        <v>20</v>
      </c>
      <c r="H2" s="39" t="s">
        <v>21</v>
      </c>
      <c r="I2" s="39" t="s">
        <v>22</v>
      </c>
      <c r="J2" s="39" t="s">
        <v>23</v>
      </c>
      <c r="K2" s="39" t="s">
        <v>24</v>
      </c>
      <c r="L2" s="39" t="s">
        <v>25</v>
      </c>
      <c r="M2" s="39" t="s">
        <v>26</v>
      </c>
      <c r="N2" s="40" t="s">
        <v>41</v>
      </c>
      <c r="O2" s="39" t="s">
        <v>230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15" ht="19.5" customHeight="1">
      <c r="A3" s="190">
        <f>LOOKUP(1,Időbeosztás!I2:I16,Időbeosztás!A2:A16)</f>
        <v>0</v>
      </c>
      <c r="B3" s="186" t="str">
        <f>LOOKUP(1,Időbeosztás!I2:I16,Időbeosztás!C2:C16)</f>
        <v>február 6.</v>
      </c>
      <c r="C3" s="215" t="s">
        <v>48</v>
      </c>
      <c r="D3" s="341"/>
      <c r="E3" s="392" t="s">
        <v>200</v>
      </c>
      <c r="F3" s="274"/>
      <c r="G3" s="274"/>
      <c r="H3" s="274"/>
      <c r="I3" s="274"/>
      <c r="J3" s="274"/>
      <c r="K3" s="274"/>
      <c r="L3" s="317" t="s">
        <v>63</v>
      </c>
      <c r="M3" s="317"/>
      <c r="N3" s="317"/>
      <c r="O3" s="317"/>
    </row>
    <row r="4" spans="1:15" ht="19.5" customHeight="1">
      <c r="A4" s="190"/>
      <c r="B4" s="186"/>
      <c r="C4" s="218"/>
      <c r="D4" s="342"/>
      <c r="E4" s="274"/>
      <c r="F4" s="274"/>
      <c r="G4" s="274"/>
      <c r="H4" s="274"/>
      <c r="I4" s="274"/>
      <c r="J4" s="274"/>
      <c r="K4" s="274"/>
      <c r="L4" s="317"/>
      <c r="M4" s="317"/>
      <c r="N4" s="317"/>
      <c r="O4" s="317"/>
    </row>
    <row r="5" spans="1:14" ht="19.5" customHeight="1">
      <c r="A5" s="190">
        <f>LOOKUP(2,Időbeosztás!I2:I16,Időbeosztás!A2:A16)</f>
        <v>1</v>
      </c>
      <c r="B5" s="186" t="str">
        <f>LOOKUP(2,Időbeosztás!I2:I16,Időbeosztás!C2:C16)</f>
        <v>február 13.</v>
      </c>
      <c r="C5" s="337" t="s">
        <v>202</v>
      </c>
      <c r="D5" s="349"/>
      <c r="E5" s="349"/>
      <c r="F5" s="349"/>
      <c r="G5" s="338"/>
      <c r="H5" s="45"/>
      <c r="I5" s="45"/>
      <c r="J5" s="45"/>
      <c r="K5" s="292" t="s">
        <v>58</v>
      </c>
      <c r="L5" s="396"/>
      <c r="M5" s="396"/>
      <c r="N5" s="397"/>
    </row>
    <row r="6" spans="1:14" ht="19.5" customHeight="1">
      <c r="A6" s="190"/>
      <c r="B6" s="186"/>
      <c r="C6" s="339"/>
      <c r="D6" s="350"/>
      <c r="E6" s="350"/>
      <c r="F6" s="350"/>
      <c r="G6" s="340"/>
      <c r="H6" s="45"/>
      <c r="I6" s="45"/>
      <c r="J6" s="45"/>
      <c r="K6" s="396"/>
      <c r="L6" s="396"/>
      <c r="M6" s="396"/>
      <c r="N6" s="397"/>
    </row>
    <row r="7" spans="1:14" ht="19.5" customHeight="1">
      <c r="A7" s="190">
        <f>LOOKUP(3,Időbeosztás!I2:I16,Időbeosztás!A2:A16)</f>
        <v>2</v>
      </c>
      <c r="B7" s="186" t="str">
        <f>LOOKUP(3,Időbeosztás!I2:I16,Időbeosztás!C2:C16)</f>
        <v>február 20.</v>
      </c>
      <c r="C7" s="45"/>
      <c r="D7" s="45"/>
      <c r="E7" s="45"/>
      <c r="F7" s="45"/>
      <c r="G7" s="45"/>
      <c r="H7" s="45"/>
      <c r="I7" s="45"/>
      <c r="J7" s="45"/>
      <c r="K7" s="45"/>
      <c r="L7" s="73"/>
      <c r="M7" s="76"/>
      <c r="N7" s="43"/>
    </row>
    <row r="8" spans="1:14" ht="19.5" customHeight="1">
      <c r="A8" s="190"/>
      <c r="B8" s="186"/>
      <c r="C8" s="45"/>
      <c r="D8" s="45"/>
      <c r="E8" s="45"/>
      <c r="F8" s="45"/>
      <c r="G8" s="45"/>
      <c r="H8" s="45"/>
      <c r="I8" s="45"/>
      <c r="J8" s="45"/>
      <c r="K8" s="45"/>
      <c r="L8" s="76"/>
      <c r="M8" s="76"/>
      <c r="N8" s="43"/>
    </row>
    <row r="9" spans="1:15" ht="19.5" customHeight="1">
      <c r="A9" s="190">
        <f>LOOKUP(4,Időbeosztás!I2:I16,Időbeosztás!A2:A16)</f>
        <v>3</v>
      </c>
      <c r="B9" s="186" t="str">
        <f>LOOKUP(4,Időbeosztás!I2:I16,Időbeosztás!C2:C16)</f>
        <v>február 27.</v>
      </c>
      <c r="C9" s="215" t="s">
        <v>48</v>
      </c>
      <c r="D9" s="341"/>
      <c r="E9" s="395" t="s">
        <v>200</v>
      </c>
      <c r="F9" s="393"/>
      <c r="G9" s="393"/>
      <c r="H9" s="393"/>
      <c r="I9" s="393"/>
      <c r="J9" s="393"/>
      <c r="K9" s="393"/>
      <c r="L9" s="317" t="s">
        <v>63</v>
      </c>
      <c r="M9" s="317"/>
      <c r="N9" s="317"/>
      <c r="O9" s="317"/>
    </row>
    <row r="10" spans="1:15" ht="19.5" customHeight="1">
      <c r="A10" s="190"/>
      <c r="B10" s="186"/>
      <c r="C10" s="218"/>
      <c r="D10" s="342"/>
      <c r="E10" s="274"/>
      <c r="F10" s="274"/>
      <c r="G10" s="274"/>
      <c r="H10" s="274"/>
      <c r="I10" s="274"/>
      <c r="J10" s="274"/>
      <c r="K10" s="274"/>
      <c r="L10" s="317"/>
      <c r="M10" s="317"/>
      <c r="N10" s="317"/>
      <c r="O10" s="317"/>
    </row>
    <row r="11" spans="1:14" ht="19.5" customHeight="1">
      <c r="A11" s="190">
        <f>LOOKUP(5,Időbeosztás!I2:I16,Időbeosztás!A2:A16)</f>
        <v>6</v>
      </c>
      <c r="B11" s="186" t="str">
        <f>LOOKUP(5,Időbeosztás!I2:I16,Időbeosztás!C2:C16)</f>
        <v>március 19.</v>
      </c>
      <c r="C11" s="337" t="s">
        <v>202</v>
      </c>
      <c r="D11" s="349"/>
      <c r="E11" s="349"/>
      <c r="F11" s="349"/>
      <c r="G11" s="338"/>
      <c r="H11" s="45"/>
      <c r="I11" s="45"/>
      <c r="J11" s="45"/>
      <c r="K11" s="292" t="s">
        <v>58</v>
      </c>
      <c r="L11" s="396"/>
      <c r="M11" s="396"/>
      <c r="N11" s="397"/>
    </row>
    <row r="12" spans="1:14" ht="19.5" customHeight="1">
      <c r="A12" s="190"/>
      <c r="B12" s="186"/>
      <c r="C12" s="339"/>
      <c r="D12" s="350"/>
      <c r="E12" s="350"/>
      <c r="F12" s="350"/>
      <c r="G12" s="340"/>
      <c r="H12" s="45"/>
      <c r="I12" s="45"/>
      <c r="J12" s="45"/>
      <c r="K12" s="396"/>
      <c r="L12" s="396"/>
      <c r="M12" s="396"/>
      <c r="N12" s="397"/>
    </row>
    <row r="13" spans="1:14" ht="19.5" customHeight="1">
      <c r="A13" s="190">
        <f>LOOKUP(6,Időbeosztás!I2:I16,Időbeosztás!A2:A16)</f>
        <v>8</v>
      </c>
      <c r="B13" s="186" t="str">
        <f>LOOKUP(6,Időbeosztás!I2:I16,Időbeosztás!C2:C16)</f>
        <v>április 2.</v>
      </c>
      <c r="C13" s="45"/>
      <c r="D13" s="45"/>
      <c r="E13" s="45"/>
      <c r="F13" s="45"/>
      <c r="G13" s="45"/>
      <c r="H13" s="45"/>
      <c r="I13" s="45"/>
      <c r="J13" s="45"/>
      <c r="K13" s="45"/>
      <c r="L13" s="73"/>
      <c r="M13" s="76"/>
      <c r="N13" s="43"/>
    </row>
    <row r="14" spans="1:14" ht="19.5" customHeight="1">
      <c r="A14" s="190"/>
      <c r="B14" s="186"/>
      <c r="C14" s="45"/>
      <c r="D14" s="45"/>
      <c r="E14" s="45"/>
      <c r="F14" s="45"/>
      <c r="G14" s="45"/>
      <c r="H14" s="45"/>
      <c r="I14" s="45"/>
      <c r="J14" s="45"/>
      <c r="K14" s="45"/>
      <c r="L14" s="76"/>
      <c r="M14" s="76"/>
      <c r="N14" s="43"/>
    </row>
    <row r="15" spans="1:15" ht="19.5" customHeight="1">
      <c r="A15" s="190">
        <f>LOOKUP(7,Időbeosztás!I2:I16,Időbeosztás!A2:A16)</f>
        <v>9</v>
      </c>
      <c r="B15" s="186" t="str">
        <f>LOOKUP(7,Időbeosztás!I2:I16,Időbeosztás!C2:C16)</f>
        <v>április 9.</v>
      </c>
      <c r="C15" s="215" t="s">
        <v>48</v>
      </c>
      <c r="D15" s="341"/>
      <c r="E15" s="395" t="s">
        <v>200</v>
      </c>
      <c r="F15" s="393"/>
      <c r="G15" s="393"/>
      <c r="H15" s="393"/>
      <c r="I15" s="393"/>
      <c r="J15" s="393"/>
      <c r="K15" s="393"/>
      <c r="L15" s="317" t="s">
        <v>63</v>
      </c>
      <c r="M15" s="317"/>
      <c r="N15" s="317"/>
      <c r="O15" s="317"/>
    </row>
    <row r="16" spans="1:15" ht="19.5" customHeight="1">
      <c r="A16" s="190"/>
      <c r="B16" s="186"/>
      <c r="C16" s="218"/>
      <c r="D16" s="342"/>
      <c r="E16" s="274"/>
      <c r="F16" s="274"/>
      <c r="G16" s="274"/>
      <c r="H16" s="274"/>
      <c r="I16" s="274"/>
      <c r="J16" s="398"/>
      <c r="K16" s="274"/>
      <c r="L16" s="317"/>
      <c r="M16" s="317"/>
      <c r="N16" s="317"/>
      <c r="O16" s="317"/>
    </row>
    <row r="17" spans="1:14" ht="19.5" customHeight="1">
      <c r="A17" s="190">
        <f>LOOKUP(8,Időbeosztás!I2:I16,Időbeosztás!A2:A16)</f>
        <v>10</v>
      </c>
      <c r="B17" s="186" t="str">
        <f>LOOKUP(8,Időbeosztás!I2:I16,Időbeosztás!C2:C16)</f>
        <v>április 16.</v>
      </c>
      <c r="C17" s="337" t="s">
        <v>202</v>
      </c>
      <c r="D17" s="349"/>
      <c r="E17" s="349"/>
      <c r="F17" s="349"/>
      <c r="G17" s="338"/>
      <c r="H17" s="45"/>
      <c r="I17" s="59"/>
      <c r="J17" s="45"/>
      <c r="K17" s="45"/>
      <c r="L17" s="45"/>
      <c r="M17" s="80"/>
      <c r="N17" s="137"/>
    </row>
    <row r="18" spans="1:14" ht="19.5" customHeight="1">
      <c r="A18" s="190"/>
      <c r="B18" s="186"/>
      <c r="C18" s="339"/>
      <c r="D18" s="350"/>
      <c r="E18" s="350"/>
      <c r="F18" s="350"/>
      <c r="G18" s="340"/>
      <c r="H18" s="45"/>
      <c r="I18" s="45"/>
      <c r="J18" s="45"/>
      <c r="K18" s="45"/>
      <c r="L18" s="45"/>
      <c r="M18" s="45"/>
      <c r="N18" s="43"/>
    </row>
    <row r="19" spans="1:14" ht="19.5" customHeight="1">
      <c r="A19" s="190">
        <f>LOOKUP(9,Időbeosztás!I2:I16,Időbeosztás!A2:A16)</f>
        <v>11</v>
      </c>
      <c r="B19" s="186" t="str">
        <f>LOOKUP(9,Időbeosztás!I2:I16,Időbeosztás!C2:C16)</f>
        <v>április 23.</v>
      </c>
      <c r="C19" s="45"/>
      <c r="D19" s="45"/>
      <c r="E19" s="45"/>
      <c r="F19" s="45"/>
      <c r="G19" s="45"/>
      <c r="H19" s="45"/>
      <c r="I19" s="45"/>
      <c r="J19" s="45"/>
      <c r="K19" s="45"/>
      <c r="L19" s="73"/>
      <c r="M19" s="76"/>
      <c r="N19" s="43"/>
    </row>
    <row r="20" spans="1:14" ht="19.5" customHeight="1">
      <c r="A20" s="190"/>
      <c r="B20" s="186"/>
      <c r="C20" s="45"/>
      <c r="D20" s="45"/>
      <c r="E20" s="45"/>
      <c r="F20" s="45"/>
      <c r="G20" s="45"/>
      <c r="H20" s="45"/>
      <c r="I20" s="45"/>
      <c r="J20" s="45"/>
      <c r="K20" s="45"/>
      <c r="L20" s="76"/>
      <c r="M20" s="76"/>
      <c r="N20" s="43"/>
    </row>
    <row r="21" spans="1:15" ht="19.5" customHeight="1">
      <c r="A21" s="190">
        <f>LOOKUP(10,Időbeosztás!I2:I16,Időbeosztás!A2:A16)</f>
        <v>12</v>
      </c>
      <c r="B21" s="186" t="str">
        <f>LOOKUP(10,Időbeosztás!I2:I16,Időbeosztás!C2:C16)</f>
        <v>április 30.</v>
      </c>
      <c r="C21" s="215" t="s">
        <v>48</v>
      </c>
      <c r="D21" s="341"/>
      <c r="E21" s="392" t="s">
        <v>200</v>
      </c>
      <c r="F21" s="274"/>
      <c r="G21" s="274"/>
      <c r="H21" s="274"/>
      <c r="I21" s="393"/>
      <c r="J21" s="393"/>
      <c r="K21" s="393"/>
      <c r="L21" s="317" t="s">
        <v>63</v>
      </c>
      <c r="M21" s="317"/>
      <c r="N21" s="317"/>
      <c r="O21" s="317"/>
    </row>
    <row r="22" spans="1:15" ht="19.5" customHeight="1">
      <c r="A22" s="190"/>
      <c r="B22" s="186"/>
      <c r="C22" s="218"/>
      <c r="D22" s="342"/>
      <c r="E22" s="274"/>
      <c r="F22" s="274"/>
      <c r="G22" s="274"/>
      <c r="H22" s="274"/>
      <c r="I22" s="274"/>
      <c r="J22" s="398"/>
      <c r="K22" s="274"/>
      <c r="L22" s="317"/>
      <c r="M22" s="317"/>
      <c r="N22" s="317"/>
      <c r="O22" s="317"/>
    </row>
    <row r="23" spans="1:14" ht="19.5" customHeight="1">
      <c r="A23" s="190">
        <f>LOOKUP(11,Időbeosztás!I2:I16,Időbeosztás!A2:A16)</f>
        <v>13</v>
      </c>
      <c r="B23" s="186" t="str">
        <f>LOOKUP(11,Időbeosztás!I2:I16,Időbeosztás!C2:C16)</f>
        <v>május 7.</v>
      </c>
      <c r="C23" s="337" t="s">
        <v>202</v>
      </c>
      <c r="D23" s="349"/>
      <c r="E23" s="349"/>
      <c r="F23" s="349"/>
      <c r="G23" s="338"/>
      <c r="H23" s="45"/>
      <c r="I23" s="59"/>
      <c r="J23" s="45"/>
      <c r="K23" s="45"/>
      <c r="L23" s="45"/>
      <c r="M23" s="80"/>
      <c r="N23" s="137"/>
    </row>
    <row r="24" spans="1:14" ht="19.5" customHeight="1">
      <c r="A24" s="190"/>
      <c r="B24" s="186"/>
      <c r="C24" s="339"/>
      <c r="D24" s="350"/>
      <c r="E24" s="350"/>
      <c r="F24" s="350"/>
      <c r="G24" s="340"/>
      <c r="H24" s="45"/>
      <c r="I24" s="45"/>
      <c r="J24" s="45"/>
      <c r="K24" s="45"/>
      <c r="L24" s="45"/>
      <c r="M24" s="45"/>
      <c r="N24" s="43"/>
    </row>
    <row r="25" spans="1:14" ht="19.5" customHeight="1">
      <c r="A25" s="190">
        <f>LOOKUP(12,Időbeosztás!I2:I16,Időbeosztás!A2:A16)</f>
        <v>14</v>
      </c>
      <c r="B25" s="186" t="str">
        <f>LOOKUP(12,Időbeosztás!I2:I16,Időbeosztás!C2:C16)</f>
        <v>május 14.</v>
      </c>
      <c r="C25" s="45"/>
      <c r="D25" s="45"/>
      <c r="E25" s="45"/>
      <c r="F25" s="45"/>
      <c r="G25" s="45"/>
      <c r="H25" s="45"/>
      <c r="I25" s="45"/>
      <c r="J25" s="45"/>
      <c r="K25" s="45"/>
      <c r="L25" s="73"/>
      <c r="M25" s="76"/>
      <c r="N25" s="43"/>
    </row>
    <row r="26" spans="1:14" ht="19.5" customHeight="1">
      <c r="A26" s="190"/>
      <c r="B26" s="186"/>
      <c r="C26" s="45"/>
      <c r="D26" s="45"/>
      <c r="E26" s="45"/>
      <c r="F26" s="45"/>
      <c r="G26" s="45"/>
      <c r="H26" s="45"/>
      <c r="I26" s="45"/>
      <c r="J26" s="45"/>
      <c r="K26" s="45"/>
      <c r="L26" s="76"/>
      <c r="M26" s="76"/>
      <c r="N26" s="43"/>
    </row>
    <row r="27" spans="1:14" ht="19.5" customHeight="1" thickBot="1">
      <c r="A27" s="244" t="s">
        <v>201</v>
      </c>
      <c r="B27" s="245"/>
      <c r="C27" s="245"/>
      <c r="D27" s="245"/>
      <c r="E27" s="245"/>
      <c r="F27" s="245"/>
      <c r="G27" s="245"/>
      <c r="H27" s="390"/>
      <c r="I27" s="390"/>
      <c r="J27" s="390"/>
      <c r="K27" s="390"/>
      <c r="L27" s="245"/>
      <c r="M27" s="245"/>
      <c r="N27" s="246"/>
    </row>
    <row r="28" ht="12.75">
      <c r="B28" s="20">
        <v>115</v>
      </c>
    </row>
    <row r="29" ht="12.75">
      <c r="B29" s="180">
        <v>106</v>
      </c>
    </row>
    <row r="30" spans="2:6" ht="39.75" customHeight="1">
      <c r="B30" s="42" t="s">
        <v>48</v>
      </c>
      <c r="C30" s="274" t="s">
        <v>228</v>
      </c>
      <c r="D30" s="399"/>
      <c r="E30" s="371" t="s">
        <v>229</v>
      </c>
      <c r="F30" s="372"/>
    </row>
  </sheetData>
  <sheetProtection/>
  <mergeCells count="46">
    <mergeCell ref="C30:D30"/>
    <mergeCell ref="E30:F30"/>
    <mergeCell ref="C11:G12"/>
    <mergeCell ref="C17:G18"/>
    <mergeCell ref="C23:G24"/>
    <mergeCell ref="E21:K22"/>
    <mergeCell ref="L21:O22"/>
    <mergeCell ref="C3:D4"/>
    <mergeCell ref="C9:D10"/>
    <mergeCell ref="C15:D16"/>
    <mergeCell ref="C21:D22"/>
    <mergeCell ref="B17:B18"/>
    <mergeCell ref="B13:B14"/>
    <mergeCell ref="E3:K4"/>
    <mergeCell ref="L3:O4"/>
    <mergeCell ref="K5:N6"/>
    <mergeCell ref="E9:K10"/>
    <mergeCell ref="L9:O10"/>
    <mergeCell ref="K11:N12"/>
    <mergeCell ref="E15:K16"/>
    <mergeCell ref="L15:O16"/>
    <mergeCell ref="A3:A4"/>
    <mergeCell ref="B3:B4"/>
    <mergeCell ref="A5:A6"/>
    <mergeCell ref="B5:B6"/>
    <mergeCell ref="A7:A8"/>
    <mergeCell ref="B7:B8"/>
    <mergeCell ref="A1:N1"/>
    <mergeCell ref="A25:A26"/>
    <mergeCell ref="B25:B26"/>
    <mergeCell ref="A15:A16"/>
    <mergeCell ref="B15:B16"/>
    <mergeCell ref="A23:A24"/>
    <mergeCell ref="B23:B24"/>
    <mergeCell ref="A9:A10"/>
    <mergeCell ref="A21:A22"/>
    <mergeCell ref="B21:B22"/>
    <mergeCell ref="C5:G6"/>
    <mergeCell ref="A19:A20"/>
    <mergeCell ref="A27:N27"/>
    <mergeCell ref="B9:B10"/>
    <mergeCell ref="A11:A12"/>
    <mergeCell ref="B11:B12"/>
    <mergeCell ref="A17:A18"/>
    <mergeCell ref="B19:B20"/>
    <mergeCell ref="A13:A14"/>
  </mergeCells>
  <printOptions horizontalCentered="1" vertic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8"/>
  <dimension ref="A1:Z46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9.75390625" style="17" customWidth="1"/>
    <col min="2" max="2" width="12.75390625" style="17" customWidth="1"/>
    <col min="3" max="14" width="9.75390625" style="17" customWidth="1"/>
    <col min="15" max="16384" width="9.125" style="17" customWidth="1"/>
  </cols>
  <sheetData>
    <row r="1" spans="1:14" ht="18">
      <c r="A1" s="387" t="s">
        <v>167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9"/>
    </row>
    <row r="2" spans="1:26" ht="25.5">
      <c r="A2" s="37" t="s">
        <v>8</v>
      </c>
      <c r="B2" s="38" t="s">
        <v>9</v>
      </c>
      <c r="C2" s="39" t="s">
        <v>16</v>
      </c>
      <c r="D2" s="39" t="s">
        <v>17</v>
      </c>
      <c r="E2" s="39" t="s">
        <v>18</v>
      </c>
      <c r="F2" s="39" t="s">
        <v>19</v>
      </c>
      <c r="G2" s="39" t="s">
        <v>20</v>
      </c>
      <c r="H2" s="39" t="s">
        <v>21</v>
      </c>
      <c r="I2" s="39" t="s">
        <v>22</v>
      </c>
      <c r="J2" s="39" t="s">
        <v>23</v>
      </c>
      <c r="K2" s="39" t="s">
        <v>24</v>
      </c>
      <c r="L2" s="39" t="s">
        <v>25</v>
      </c>
      <c r="M2" s="39" t="s">
        <v>26</v>
      </c>
      <c r="N2" s="40" t="s">
        <v>41</v>
      </c>
      <c r="O2" s="154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14" ht="19.5" customHeight="1">
      <c r="A3" s="190">
        <f>LOOKUP(1,Időbeosztás!I2:I16,Időbeosztás!A2:A16)</f>
        <v>0</v>
      </c>
      <c r="B3" s="186" t="str">
        <f>LOOKUP(1,Időbeosztás!I2:I16,Időbeosztás!C2:C16)</f>
        <v>február 6.</v>
      </c>
      <c r="C3" s="215" t="s">
        <v>48</v>
      </c>
      <c r="D3" s="341"/>
      <c r="E3" s="401" t="s">
        <v>204</v>
      </c>
      <c r="F3" s="402"/>
      <c r="G3" s="402"/>
      <c r="H3" s="403"/>
      <c r="I3" s="401" t="s">
        <v>205</v>
      </c>
      <c r="J3" s="402"/>
      <c r="K3" s="402"/>
      <c r="L3" s="402"/>
      <c r="M3" s="403"/>
      <c r="N3" s="43"/>
    </row>
    <row r="4" spans="1:14" ht="19.5" customHeight="1">
      <c r="A4" s="190"/>
      <c r="B4" s="186"/>
      <c r="C4" s="218"/>
      <c r="D4" s="342"/>
      <c r="E4" s="404"/>
      <c r="F4" s="400"/>
      <c r="G4" s="400"/>
      <c r="H4" s="405"/>
      <c r="I4" s="404"/>
      <c r="J4" s="400"/>
      <c r="K4" s="400"/>
      <c r="L4" s="400"/>
      <c r="M4" s="405"/>
      <c r="N4" s="43"/>
    </row>
    <row r="5" spans="1:14" ht="19.5" customHeight="1">
      <c r="A5" s="190">
        <f>LOOKUP(2,Időbeosztás!I2:I16,Időbeosztás!A2:A16)</f>
        <v>1</v>
      </c>
      <c r="B5" s="186" t="str">
        <f>LOOKUP(2,Időbeosztás!I2:I16,Időbeosztás!C2:C16)</f>
        <v>február 13.</v>
      </c>
      <c r="C5" s="45"/>
      <c r="D5" s="45"/>
      <c r="E5" s="73"/>
      <c r="F5" s="160"/>
      <c r="G5" s="160"/>
      <c r="H5" s="160"/>
      <c r="I5" s="160"/>
      <c r="J5" s="45"/>
      <c r="K5" s="45"/>
      <c r="L5" s="45"/>
      <c r="M5" s="45"/>
      <c r="N5" s="43"/>
    </row>
    <row r="6" spans="1:14" ht="19.5" customHeight="1">
      <c r="A6" s="190"/>
      <c r="B6" s="186"/>
      <c r="C6" s="45"/>
      <c r="D6" s="45"/>
      <c r="E6" s="73"/>
      <c r="F6" s="160"/>
      <c r="G6" s="160"/>
      <c r="H6" s="160"/>
      <c r="I6" s="160"/>
      <c r="J6" s="45"/>
      <c r="K6" s="45"/>
      <c r="L6" s="45"/>
      <c r="M6" s="45"/>
      <c r="N6" s="43"/>
    </row>
    <row r="7" spans="1:14" ht="19.5" customHeight="1">
      <c r="A7" s="190">
        <f>LOOKUP(3,Időbeosztás!I2:I16,Időbeosztás!A2:A16)</f>
        <v>2</v>
      </c>
      <c r="B7" s="186" t="str">
        <f>LOOKUP(3,Időbeosztás!I2:I16,Időbeosztás!C2:C16)</f>
        <v>február 20.</v>
      </c>
      <c r="C7" s="337" t="s">
        <v>203</v>
      </c>
      <c r="D7" s="349"/>
      <c r="E7" s="349"/>
      <c r="F7" s="349"/>
      <c r="G7" s="349"/>
      <c r="H7" s="349"/>
      <c r="I7" s="338"/>
      <c r="J7" s="45"/>
      <c r="K7" s="45"/>
      <c r="L7" s="73"/>
      <c r="M7" s="76"/>
      <c r="N7" s="43"/>
    </row>
    <row r="8" spans="1:14" ht="19.5" customHeight="1">
      <c r="A8" s="190"/>
      <c r="B8" s="186"/>
      <c r="C8" s="339"/>
      <c r="D8" s="350"/>
      <c r="E8" s="350"/>
      <c r="F8" s="350"/>
      <c r="G8" s="350"/>
      <c r="H8" s="350"/>
      <c r="I8" s="340"/>
      <c r="J8" s="45"/>
      <c r="K8" s="45"/>
      <c r="L8" s="76"/>
      <c r="M8" s="76"/>
      <c r="N8" s="43"/>
    </row>
    <row r="9" spans="1:14" ht="19.5" customHeight="1">
      <c r="A9" s="190">
        <f>LOOKUP(4,Időbeosztás!I2:I16,Időbeosztás!A2:A16)</f>
        <v>3</v>
      </c>
      <c r="B9" s="186" t="str">
        <f>LOOKUP(4,Időbeosztás!I2:I16,Időbeosztás!C2:C16)</f>
        <v>február 27.</v>
      </c>
      <c r="C9" s="215" t="s">
        <v>48</v>
      </c>
      <c r="D9" s="341"/>
      <c r="E9" s="401" t="s">
        <v>204</v>
      </c>
      <c r="F9" s="402"/>
      <c r="G9" s="402"/>
      <c r="H9" s="403"/>
      <c r="I9" s="401" t="s">
        <v>205</v>
      </c>
      <c r="J9" s="402"/>
      <c r="K9" s="402"/>
      <c r="L9" s="402"/>
      <c r="M9" s="403"/>
      <c r="N9" s="43"/>
    </row>
    <row r="10" spans="1:14" ht="19.5" customHeight="1">
      <c r="A10" s="190"/>
      <c r="B10" s="186"/>
      <c r="C10" s="218"/>
      <c r="D10" s="342"/>
      <c r="E10" s="404"/>
      <c r="F10" s="400"/>
      <c r="G10" s="400"/>
      <c r="H10" s="405"/>
      <c r="I10" s="404"/>
      <c r="J10" s="400"/>
      <c r="K10" s="400"/>
      <c r="L10" s="400"/>
      <c r="M10" s="405"/>
      <c r="N10" s="43"/>
    </row>
    <row r="11" spans="1:14" ht="19.5" customHeight="1">
      <c r="A11" s="190">
        <f>LOOKUP(5,Időbeosztás!I2:I16,Időbeosztás!A2:A16)</f>
        <v>6</v>
      </c>
      <c r="B11" s="186" t="str">
        <f>LOOKUP(5,Időbeosztás!I2:I16,Időbeosztás!C2:C16)</f>
        <v>március 19.</v>
      </c>
      <c r="C11" s="45"/>
      <c r="D11" s="73"/>
      <c r="E11" s="73"/>
      <c r="F11" s="160"/>
      <c r="G11" s="160"/>
      <c r="H11" s="160"/>
      <c r="I11" s="160"/>
      <c r="J11" s="45"/>
      <c r="K11" s="45"/>
      <c r="L11" s="45"/>
      <c r="M11" s="45"/>
      <c r="N11" s="43"/>
    </row>
    <row r="12" spans="1:17" ht="19.5" customHeight="1">
      <c r="A12" s="190"/>
      <c r="B12" s="186"/>
      <c r="C12" s="45"/>
      <c r="D12" s="73"/>
      <c r="E12" s="73"/>
      <c r="F12" s="160"/>
      <c r="G12" s="160"/>
      <c r="H12" s="160"/>
      <c r="I12" s="160"/>
      <c r="J12" s="45"/>
      <c r="K12" s="45"/>
      <c r="L12" s="45"/>
      <c r="M12" s="45"/>
      <c r="N12" s="43"/>
      <c r="P12" s="91"/>
      <c r="Q12" s="91"/>
    </row>
    <row r="13" spans="1:17" ht="19.5" customHeight="1">
      <c r="A13" s="190">
        <f>LOOKUP(6,Időbeosztás!I2:I16,Időbeosztás!A2:A16)</f>
        <v>8</v>
      </c>
      <c r="B13" s="186" t="str">
        <f>LOOKUP(6,Időbeosztás!I2:I16,Időbeosztás!C2:C16)</f>
        <v>április 2.</v>
      </c>
      <c r="C13" s="337" t="s">
        <v>203</v>
      </c>
      <c r="D13" s="349"/>
      <c r="E13" s="349"/>
      <c r="F13" s="349"/>
      <c r="G13" s="349"/>
      <c r="H13" s="349"/>
      <c r="I13" s="338"/>
      <c r="J13" s="45"/>
      <c r="K13" s="45"/>
      <c r="L13" s="73"/>
      <c r="M13" s="76"/>
      <c r="N13" s="43"/>
      <c r="P13" s="91"/>
      <c r="Q13" s="91"/>
    </row>
    <row r="14" spans="1:14" ht="19.5" customHeight="1">
      <c r="A14" s="190"/>
      <c r="B14" s="186"/>
      <c r="C14" s="339"/>
      <c r="D14" s="350"/>
      <c r="E14" s="350"/>
      <c r="F14" s="350"/>
      <c r="G14" s="350"/>
      <c r="H14" s="350"/>
      <c r="I14" s="340"/>
      <c r="J14" s="45"/>
      <c r="K14" s="45"/>
      <c r="L14" s="76"/>
      <c r="M14" s="76"/>
      <c r="N14" s="43"/>
    </row>
    <row r="15" spans="1:14" ht="19.5" customHeight="1">
      <c r="A15" s="190">
        <f>LOOKUP(7,Időbeosztás!I2:I16,Időbeosztás!A2:A16)</f>
        <v>9</v>
      </c>
      <c r="B15" s="186" t="str">
        <f>LOOKUP(7,Időbeosztás!I2:I16,Időbeosztás!C2:C16)</f>
        <v>április 9.</v>
      </c>
      <c r="C15" s="215" t="s">
        <v>48</v>
      </c>
      <c r="D15" s="341"/>
      <c r="E15" s="401" t="s">
        <v>204</v>
      </c>
      <c r="F15" s="402"/>
      <c r="G15" s="402"/>
      <c r="H15" s="403"/>
      <c r="I15" s="401" t="s">
        <v>205</v>
      </c>
      <c r="J15" s="402"/>
      <c r="K15" s="402"/>
      <c r="L15" s="402"/>
      <c r="M15" s="403"/>
      <c r="N15" s="43"/>
    </row>
    <row r="16" spans="1:14" ht="19.5" customHeight="1">
      <c r="A16" s="190"/>
      <c r="B16" s="186"/>
      <c r="C16" s="218"/>
      <c r="D16" s="342"/>
      <c r="E16" s="404"/>
      <c r="F16" s="400"/>
      <c r="G16" s="400"/>
      <c r="H16" s="405"/>
      <c r="I16" s="404"/>
      <c r="J16" s="400"/>
      <c r="K16" s="400"/>
      <c r="L16" s="400"/>
      <c r="M16" s="405"/>
      <c r="N16" s="43"/>
    </row>
    <row r="17" spans="1:14" ht="19.5" customHeight="1">
      <c r="A17" s="190">
        <f>LOOKUP(8,Időbeosztás!I2:I16,Időbeosztás!A2:A16)</f>
        <v>10</v>
      </c>
      <c r="B17" s="186" t="str">
        <f>LOOKUP(8,Időbeosztás!I2:I16,Időbeosztás!C2:C16)</f>
        <v>április 16.</v>
      </c>
      <c r="C17" s="45"/>
      <c r="D17" s="73"/>
      <c r="E17" s="160"/>
      <c r="F17" s="160"/>
      <c r="G17" s="160"/>
      <c r="H17" s="160"/>
      <c r="I17" s="59"/>
      <c r="J17" s="45"/>
      <c r="K17" s="45"/>
      <c r="L17" s="45"/>
      <c r="M17" s="45"/>
      <c r="N17" s="43"/>
    </row>
    <row r="18" spans="1:14" ht="19.5" customHeight="1">
      <c r="A18" s="190"/>
      <c r="B18" s="186"/>
      <c r="C18" s="45"/>
      <c r="D18" s="73"/>
      <c r="E18" s="160"/>
      <c r="F18" s="160"/>
      <c r="G18" s="160"/>
      <c r="H18" s="160"/>
      <c r="I18" s="45"/>
      <c r="J18" s="45"/>
      <c r="K18" s="45"/>
      <c r="L18" s="45"/>
      <c r="M18" s="45"/>
      <c r="N18" s="43"/>
    </row>
    <row r="19" spans="1:14" ht="19.5" customHeight="1">
      <c r="A19" s="190">
        <f>LOOKUP(9,Időbeosztás!I2:I16,Időbeosztás!A2:A16)</f>
        <v>11</v>
      </c>
      <c r="B19" s="186" t="str">
        <f>LOOKUP(9,Időbeosztás!I2:I16,Időbeosztás!C2:C16)</f>
        <v>április 23.</v>
      </c>
      <c r="C19" s="337" t="s">
        <v>203</v>
      </c>
      <c r="D19" s="349"/>
      <c r="E19" s="349"/>
      <c r="F19" s="349"/>
      <c r="G19" s="349"/>
      <c r="H19" s="349"/>
      <c r="I19" s="338"/>
      <c r="J19" s="45"/>
      <c r="K19" s="45"/>
      <c r="L19" s="73"/>
      <c r="M19" s="76"/>
      <c r="N19" s="43"/>
    </row>
    <row r="20" spans="1:14" ht="19.5" customHeight="1">
      <c r="A20" s="190"/>
      <c r="B20" s="186"/>
      <c r="C20" s="339"/>
      <c r="D20" s="350"/>
      <c r="E20" s="350"/>
      <c r="F20" s="350"/>
      <c r="G20" s="350"/>
      <c r="H20" s="350"/>
      <c r="I20" s="340"/>
      <c r="J20" s="45"/>
      <c r="K20" s="45"/>
      <c r="L20" s="76"/>
      <c r="M20" s="76"/>
      <c r="N20" s="43"/>
    </row>
    <row r="21" spans="1:14" ht="19.5" customHeight="1">
      <c r="A21" s="190">
        <f>LOOKUP(10,Időbeosztás!I2:I16,Időbeosztás!A2:A16)</f>
        <v>12</v>
      </c>
      <c r="B21" s="186" t="str">
        <f>LOOKUP(10,Időbeosztás!I2:I16,Időbeosztás!C2:C16)</f>
        <v>április 30.</v>
      </c>
      <c r="C21" s="215" t="s">
        <v>48</v>
      </c>
      <c r="D21" s="341"/>
      <c r="E21" s="401" t="s">
        <v>204</v>
      </c>
      <c r="F21" s="402"/>
      <c r="G21" s="402"/>
      <c r="H21" s="403"/>
      <c r="I21" s="401" t="s">
        <v>205</v>
      </c>
      <c r="J21" s="402"/>
      <c r="K21" s="402"/>
      <c r="L21" s="402"/>
      <c r="M21" s="403"/>
      <c r="N21" s="43"/>
    </row>
    <row r="22" spans="1:14" ht="19.5" customHeight="1">
      <c r="A22" s="190"/>
      <c r="B22" s="186"/>
      <c r="C22" s="218"/>
      <c r="D22" s="342"/>
      <c r="E22" s="404"/>
      <c r="F22" s="400"/>
      <c r="G22" s="400"/>
      <c r="H22" s="405"/>
      <c r="I22" s="404"/>
      <c r="J22" s="400"/>
      <c r="K22" s="400"/>
      <c r="L22" s="400"/>
      <c r="M22" s="405"/>
      <c r="N22" s="43"/>
    </row>
    <row r="23" spans="1:14" ht="19.5" customHeight="1">
      <c r="A23" s="190">
        <f>LOOKUP(11,Időbeosztás!I2:I16,Időbeosztás!A2:A16)</f>
        <v>13</v>
      </c>
      <c r="B23" s="186" t="str">
        <f>LOOKUP(11,Időbeosztás!I2:I16,Időbeosztás!C2:C16)</f>
        <v>május 7.</v>
      </c>
      <c r="C23" s="45"/>
      <c r="D23" s="73"/>
      <c r="E23" s="160"/>
      <c r="F23" s="160"/>
      <c r="G23" s="160"/>
      <c r="H23" s="160"/>
      <c r="I23" s="59"/>
      <c r="J23" s="45"/>
      <c r="K23" s="45"/>
      <c r="L23" s="45"/>
      <c r="M23" s="45"/>
      <c r="N23" s="43"/>
    </row>
    <row r="24" spans="1:14" ht="19.5" customHeight="1">
      <c r="A24" s="190"/>
      <c r="B24" s="186"/>
      <c r="C24" s="45"/>
      <c r="D24" s="73"/>
      <c r="E24" s="160"/>
      <c r="F24" s="160"/>
      <c r="G24" s="160"/>
      <c r="H24" s="160"/>
      <c r="I24" s="45"/>
      <c r="J24" s="45"/>
      <c r="K24" s="45"/>
      <c r="L24" s="45"/>
      <c r="M24" s="45"/>
      <c r="N24" s="43"/>
    </row>
    <row r="25" spans="1:14" ht="19.5" customHeight="1">
      <c r="A25" s="190">
        <f>LOOKUP(12,Időbeosztás!I2:I16,Időbeosztás!A2:A16)</f>
        <v>14</v>
      </c>
      <c r="B25" s="186" t="str">
        <f>LOOKUP(12,Időbeosztás!I2:I16,Időbeosztás!C2:C16)</f>
        <v>május 14.</v>
      </c>
      <c r="C25" s="337" t="s">
        <v>203</v>
      </c>
      <c r="D25" s="349"/>
      <c r="E25" s="349"/>
      <c r="F25" s="349"/>
      <c r="G25" s="349"/>
      <c r="H25" s="349"/>
      <c r="I25" s="338"/>
      <c r="J25" s="45"/>
      <c r="K25" s="45"/>
      <c r="L25" s="73"/>
      <c r="M25" s="76"/>
      <c r="N25" s="43"/>
    </row>
    <row r="26" spans="1:14" ht="19.5" customHeight="1">
      <c r="A26" s="190"/>
      <c r="B26" s="186"/>
      <c r="C26" s="339"/>
      <c r="D26" s="350"/>
      <c r="E26" s="350"/>
      <c r="F26" s="350"/>
      <c r="G26" s="350"/>
      <c r="H26" s="350"/>
      <c r="I26" s="340"/>
      <c r="J26" s="45"/>
      <c r="K26" s="45"/>
      <c r="L26" s="76"/>
      <c r="M26" s="76"/>
      <c r="N26" s="43"/>
    </row>
    <row r="27" spans="1:14" ht="19.5" customHeight="1" thickBot="1">
      <c r="A27" s="244" t="s">
        <v>201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6"/>
    </row>
    <row r="28" spans="1:14" ht="12.75" customHeight="1">
      <c r="A28" s="173"/>
      <c r="B28" s="177">
        <v>106</v>
      </c>
      <c r="C28" s="178"/>
      <c r="D28" s="178"/>
      <c r="E28" s="178"/>
      <c r="F28" s="178"/>
      <c r="G28" s="173"/>
      <c r="H28" s="173"/>
      <c r="I28" s="173"/>
      <c r="J28" s="173"/>
      <c r="K28" s="173"/>
      <c r="L28" s="173"/>
      <c r="M28" s="173"/>
      <c r="N28" s="173"/>
    </row>
    <row r="29" spans="1:14" ht="12.75" customHeight="1">
      <c r="A29" s="173"/>
      <c r="B29" s="400" t="s">
        <v>246</v>
      </c>
      <c r="C29" s="400"/>
      <c r="D29" s="400"/>
      <c r="E29" s="176"/>
      <c r="F29" s="176"/>
      <c r="G29" s="173"/>
      <c r="H29" s="173"/>
      <c r="I29" s="173"/>
      <c r="J29" s="173"/>
      <c r="K29" s="173"/>
      <c r="L29" s="173"/>
      <c r="M29" s="173"/>
      <c r="N29" s="173"/>
    </row>
    <row r="30" spans="2:6" ht="39.75" customHeight="1">
      <c r="B30" s="169" t="s">
        <v>48</v>
      </c>
      <c r="C30" s="393" t="s">
        <v>228</v>
      </c>
      <c r="D30" s="394"/>
      <c r="E30" s="364" t="s">
        <v>229</v>
      </c>
      <c r="F30" s="365"/>
    </row>
    <row r="31" ht="12.75">
      <c r="N31" s="4"/>
    </row>
    <row r="32" spans="2:14" ht="12.75">
      <c r="B32" s="29"/>
      <c r="N32" s="4"/>
    </row>
    <row r="33" spans="2:14" ht="12.75">
      <c r="B33" s="29"/>
      <c r="N33" s="4"/>
    </row>
    <row r="34" spans="2:14" ht="12.75">
      <c r="B34" s="29"/>
      <c r="N34" s="4"/>
    </row>
    <row r="35" spans="2:3" ht="12.75">
      <c r="B35" s="29"/>
      <c r="C35" s="4"/>
    </row>
    <row r="36" spans="2:3" ht="12.75">
      <c r="B36" s="29"/>
      <c r="C36" s="4"/>
    </row>
    <row r="37" spans="2:3" ht="12.75">
      <c r="B37" s="29"/>
      <c r="C37" s="29"/>
    </row>
    <row r="38" spans="2:3" ht="12.75">
      <c r="B38" s="29"/>
      <c r="C38" s="29"/>
    </row>
    <row r="39" spans="2:3" ht="12.75">
      <c r="B39" s="29"/>
      <c r="C39" s="29"/>
    </row>
    <row r="40" spans="2:3" ht="12.75">
      <c r="B40" s="29"/>
      <c r="C40" s="29"/>
    </row>
    <row r="41" spans="2:3" ht="12.75">
      <c r="B41" s="29"/>
      <c r="C41" s="29"/>
    </row>
    <row r="42" spans="2:3" ht="12.75">
      <c r="B42" s="29"/>
      <c r="C42" s="29"/>
    </row>
    <row r="43" spans="2:3" ht="12.75">
      <c r="B43" s="29"/>
      <c r="C43" s="29"/>
    </row>
    <row r="44" spans="2:3" ht="12.75">
      <c r="B44" s="29"/>
      <c r="C44" s="29"/>
    </row>
    <row r="45" spans="2:3" ht="12.75">
      <c r="B45" s="29"/>
      <c r="C45" s="29"/>
    </row>
    <row r="46" spans="2:3" ht="12.75">
      <c r="B46" s="29"/>
      <c r="C46" s="29"/>
    </row>
  </sheetData>
  <sheetProtection/>
  <mergeCells count="45">
    <mergeCell ref="C30:D30"/>
    <mergeCell ref="E30:F30"/>
    <mergeCell ref="E9:H10"/>
    <mergeCell ref="E15:H16"/>
    <mergeCell ref="E21:H22"/>
    <mergeCell ref="C25:I26"/>
    <mergeCell ref="C9:D10"/>
    <mergeCell ref="C15:D16"/>
    <mergeCell ref="I9:M10"/>
    <mergeCell ref="I15:M16"/>
    <mergeCell ref="A1:N1"/>
    <mergeCell ref="A3:A4"/>
    <mergeCell ref="B3:B4"/>
    <mergeCell ref="A5:A6"/>
    <mergeCell ref="B5:B6"/>
    <mergeCell ref="A7:A8"/>
    <mergeCell ref="B7:B8"/>
    <mergeCell ref="C3:D4"/>
    <mergeCell ref="E3:H4"/>
    <mergeCell ref="A25:A26"/>
    <mergeCell ref="B25:B26"/>
    <mergeCell ref="I3:M4"/>
    <mergeCell ref="A21:A22"/>
    <mergeCell ref="B15:B16"/>
    <mergeCell ref="A17:A18"/>
    <mergeCell ref="A9:A10"/>
    <mergeCell ref="B9:B10"/>
    <mergeCell ref="I21:M22"/>
    <mergeCell ref="A19:A20"/>
    <mergeCell ref="B17:B18"/>
    <mergeCell ref="A13:A14"/>
    <mergeCell ref="B13:B14"/>
    <mergeCell ref="C7:I8"/>
    <mergeCell ref="C13:I14"/>
    <mergeCell ref="A15:A16"/>
    <mergeCell ref="A27:N27"/>
    <mergeCell ref="C19:I20"/>
    <mergeCell ref="C21:D22"/>
    <mergeCell ref="B29:D29"/>
    <mergeCell ref="A11:A12"/>
    <mergeCell ref="B11:B12"/>
    <mergeCell ref="A23:A24"/>
    <mergeCell ref="B23:B24"/>
    <mergeCell ref="B21:B22"/>
    <mergeCell ref="B19:B20"/>
  </mergeCells>
  <printOptions horizontalCentered="1" verticalCentered="1"/>
  <pageMargins left="0.11811023622047245" right="0.11811023622047245" top="0.11811023622047245" bottom="0.11811023622047245" header="0.2362204724409449" footer="0.2362204724409449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Q26" sqref="Q26"/>
    </sheetView>
  </sheetViews>
  <sheetFormatPr defaultColWidth="9.00390625" defaultRowHeight="12.75"/>
  <cols>
    <col min="1" max="1" width="9.75390625" style="17" customWidth="1"/>
    <col min="2" max="2" width="12.75390625" style="17" customWidth="1"/>
    <col min="3" max="14" width="9.75390625" style="17" customWidth="1"/>
    <col min="15" max="16384" width="9.125" style="17" customWidth="1"/>
  </cols>
  <sheetData>
    <row r="1" spans="1:14" ht="18">
      <c r="A1" s="387" t="s">
        <v>169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9"/>
    </row>
    <row r="2" spans="1:26" ht="25.5">
      <c r="A2" s="37" t="s">
        <v>8</v>
      </c>
      <c r="B2" s="38" t="s">
        <v>9</v>
      </c>
      <c r="C2" s="39" t="s">
        <v>16</v>
      </c>
      <c r="D2" s="39" t="s">
        <v>17</v>
      </c>
      <c r="E2" s="39" t="s">
        <v>18</v>
      </c>
      <c r="F2" s="39" t="s">
        <v>19</v>
      </c>
      <c r="G2" s="39" t="s">
        <v>20</v>
      </c>
      <c r="H2" s="39" t="s">
        <v>21</v>
      </c>
      <c r="I2" s="39" t="s">
        <v>22</v>
      </c>
      <c r="J2" s="39" t="s">
        <v>23</v>
      </c>
      <c r="K2" s="39" t="s">
        <v>24</v>
      </c>
      <c r="L2" s="39" t="s">
        <v>25</v>
      </c>
      <c r="M2" s="39" t="s">
        <v>26</v>
      </c>
      <c r="N2" s="40" t="s">
        <v>41</v>
      </c>
      <c r="O2" s="39" t="s">
        <v>230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14" ht="19.5" customHeight="1">
      <c r="A3" s="190">
        <f>LOOKUP(1,Időbeosztás!I2:I16,Időbeosztás!A2:A16)</f>
        <v>0</v>
      </c>
      <c r="B3" s="186" t="str">
        <f>LOOKUP(1,Időbeosztás!I2:I16,Időbeosztás!C2:C16)</f>
        <v>február 6.</v>
      </c>
      <c r="C3" s="215" t="s">
        <v>48</v>
      </c>
      <c r="D3" s="341"/>
      <c r="E3" s="59"/>
      <c r="F3" s="59"/>
      <c r="G3" s="59"/>
      <c r="H3" s="59"/>
      <c r="I3" s="59"/>
      <c r="J3" s="59"/>
      <c r="K3" s="159"/>
      <c r="L3" s="45"/>
      <c r="M3" s="45"/>
      <c r="N3" s="43"/>
    </row>
    <row r="4" spans="1:14" ht="19.5" customHeight="1">
      <c r="A4" s="190"/>
      <c r="B4" s="186"/>
      <c r="C4" s="218"/>
      <c r="D4" s="342"/>
      <c r="E4" s="59"/>
      <c r="F4" s="59"/>
      <c r="G4" s="59"/>
      <c r="H4" s="59"/>
      <c r="I4" s="59"/>
      <c r="J4" s="59"/>
      <c r="K4" s="159"/>
      <c r="L4" s="45"/>
      <c r="M4" s="45"/>
      <c r="N4" s="43"/>
    </row>
    <row r="5" spans="1:14" ht="19.5" customHeight="1">
      <c r="A5" s="190">
        <f>LOOKUP(2,Időbeosztás!I2:I16,Időbeosztás!A2:A16)</f>
        <v>1</v>
      </c>
      <c r="B5" s="186" t="str">
        <f>LOOKUP(2,Időbeosztás!I2:I16,Időbeosztás!C2:C16)</f>
        <v>február 13.</v>
      </c>
      <c r="C5" s="45"/>
      <c r="D5" s="45"/>
      <c r="E5" s="73"/>
      <c r="F5" s="160"/>
      <c r="G5" s="160"/>
      <c r="H5" s="191" t="s">
        <v>207</v>
      </c>
      <c r="I5" s="191"/>
      <c r="J5" s="192"/>
      <c r="K5" s="292" t="s">
        <v>58</v>
      </c>
      <c r="L5" s="396"/>
      <c r="M5" s="396"/>
      <c r="N5" s="397"/>
    </row>
    <row r="6" spans="1:14" ht="19.5" customHeight="1">
      <c r="A6" s="190"/>
      <c r="B6" s="186"/>
      <c r="C6" s="45"/>
      <c r="D6" s="45"/>
      <c r="E6" s="73"/>
      <c r="F6" s="160"/>
      <c r="G6" s="160"/>
      <c r="H6" s="193"/>
      <c r="I6" s="193"/>
      <c r="J6" s="194"/>
      <c r="K6" s="396"/>
      <c r="L6" s="396"/>
      <c r="M6" s="396"/>
      <c r="N6" s="397"/>
    </row>
    <row r="7" spans="1:15" ht="19.5" customHeight="1">
      <c r="A7" s="190">
        <f>LOOKUP(3,Időbeosztás!I2:I16,Időbeosztás!A2:A16)</f>
        <v>2</v>
      </c>
      <c r="B7" s="186" t="str">
        <f>LOOKUP(3,Időbeosztás!I2:I16,Időbeosztás!C2:C16)</f>
        <v>február 20.</v>
      </c>
      <c r="C7" s="337" t="s">
        <v>203</v>
      </c>
      <c r="D7" s="349"/>
      <c r="E7" s="349"/>
      <c r="F7" s="349"/>
      <c r="G7" s="349"/>
      <c r="H7" s="349"/>
      <c r="I7" s="338"/>
      <c r="J7" s="337" t="s">
        <v>206</v>
      </c>
      <c r="K7" s="349"/>
      <c r="L7" s="349"/>
      <c r="M7" s="338"/>
      <c r="N7" s="195" t="s">
        <v>207</v>
      </c>
      <c r="O7" s="192"/>
    </row>
    <row r="8" spans="1:15" ht="19.5" customHeight="1">
      <c r="A8" s="190"/>
      <c r="B8" s="186"/>
      <c r="C8" s="339"/>
      <c r="D8" s="350"/>
      <c r="E8" s="350"/>
      <c r="F8" s="350"/>
      <c r="G8" s="350"/>
      <c r="H8" s="350"/>
      <c r="I8" s="340"/>
      <c r="J8" s="339"/>
      <c r="K8" s="350"/>
      <c r="L8" s="350"/>
      <c r="M8" s="340"/>
      <c r="N8" s="196"/>
      <c r="O8" s="194"/>
    </row>
    <row r="9" spans="1:20" ht="19.5" customHeight="1">
      <c r="A9" s="190">
        <f>LOOKUP(4,Időbeosztás!I2:I16,Időbeosztás!A2:A16)</f>
        <v>3</v>
      </c>
      <c r="B9" s="186" t="str">
        <f>LOOKUP(4,Időbeosztás!I2:I16,Időbeosztás!C2:C16)</f>
        <v>február 27.</v>
      </c>
      <c r="C9" s="215" t="s">
        <v>48</v>
      </c>
      <c r="D9" s="341"/>
      <c r="E9" s="59"/>
      <c r="F9" s="59"/>
      <c r="G9" s="59"/>
      <c r="H9" s="59"/>
      <c r="I9" s="59"/>
      <c r="J9" s="45"/>
      <c r="K9" s="45"/>
      <c r="L9" s="45"/>
      <c r="M9" s="45"/>
      <c r="N9" s="43"/>
      <c r="P9" s="155"/>
      <c r="Q9" s="51"/>
      <c r="R9" s="51"/>
      <c r="S9" s="51"/>
      <c r="T9" s="51"/>
    </row>
    <row r="10" spans="1:20" ht="19.5" customHeight="1">
      <c r="A10" s="190"/>
      <c r="B10" s="186"/>
      <c r="C10" s="218"/>
      <c r="D10" s="342"/>
      <c r="E10" s="59"/>
      <c r="F10" s="59"/>
      <c r="G10" s="59"/>
      <c r="H10" s="59"/>
      <c r="I10" s="59"/>
      <c r="J10" s="59"/>
      <c r="K10" s="45"/>
      <c r="L10" s="45"/>
      <c r="M10" s="45"/>
      <c r="N10" s="43"/>
      <c r="P10" s="51"/>
      <c r="Q10" s="51"/>
      <c r="R10" s="51"/>
      <c r="S10" s="51"/>
      <c r="T10" s="51"/>
    </row>
    <row r="11" spans="1:14" ht="19.5" customHeight="1">
      <c r="A11" s="190">
        <f>LOOKUP(5,Időbeosztás!I2:I16,Időbeosztás!A2:A16)</f>
        <v>6</v>
      </c>
      <c r="B11" s="186" t="str">
        <f>LOOKUP(5,Időbeosztás!I2:I16,Időbeosztás!C2:C16)</f>
        <v>március 19.</v>
      </c>
      <c r="C11" s="45"/>
      <c r="D11" s="73"/>
      <c r="E11" s="73"/>
      <c r="F11" s="160"/>
      <c r="G11" s="160"/>
      <c r="H11" s="191" t="s">
        <v>207</v>
      </c>
      <c r="I11" s="191"/>
      <c r="J11" s="192"/>
      <c r="K11" s="292" t="s">
        <v>58</v>
      </c>
      <c r="L11" s="396"/>
      <c r="M11" s="396"/>
      <c r="N11" s="396"/>
    </row>
    <row r="12" spans="1:17" ht="19.5" customHeight="1">
      <c r="A12" s="190"/>
      <c r="B12" s="186"/>
      <c r="C12" s="45"/>
      <c r="D12" s="79"/>
      <c r="E12" s="79"/>
      <c r="F12" s="160"/>
      <c r="G12" s="160"/>
      <c r="H12" s="193"/>
      <c r="I12" s="193"/>
      <c r="J12" s="194"/>
      <c r="K12" s="406"/>
      <c r="L12" s="406"/>
      <c r="M12" s="396"/>
      <c r="N12" s="396"/>
      <c r="P12" s="91"/>
      <c r="Q12" s="91"/>
    </row>
    <row r="13" spans="1:17" ht="19.5" customHeight="1">
      <c r="A13" s="190">
        <f>LOOKUP(6,Időbeosztás!I2:I16,Időbeosztás!A2:A16)</f>
        <v>8</v>
      </c>
      <c r="B13" s="186" t="str">
        <f>LOOKUP(6,Időbeosztás!I2:I16,Időbeosztás!C2:C16)</f>
        <v>április 2.</v>
      </c>
      <c r="C13" s="337" t="s">
        <v>203</v>
      </c>
      <c r="D13" s="349"/>
      <c r="E13" s="349"/>
      <c r="F13" s="349"/>
      <c r="G13" s="349"/>
      <c r="H13" s="349"/>
      <c r="I13" s="338"/>
      <c r="J13" s="337" t="s">
        <v>206</v>
      </c>
      <c r="K13" s="349"/>
      <c r="L13" s="349"/>
      <c r="M13" s="338"/>
      <c r="N13" s="195" t="s">
        <v>207</v>
      </c>
      <c r="O13" s="192"/>
      <c r="P13" s="91"/>
      <c r="Q13" s="91"/>
    </row>
    <row r="14" spans="1:15" ht="19.5" customHeight="1">
      <c r="A14" s="190"/>
      <c r="B14" s="186"/>
      <c r="C14" s="339"/>
      <c r="D14" s="350"/>
      <c r="E14" s="350"/>
      <c r="F14" s="350"/>
      <c r="G14" s="350"/>
      <c r="H14" s="350"/>
      <c r="I14" s="340"/>
      <c r="J14" s="339"/>
      <c r="K14" s="350"/>
      <c r="L14" s="350"/>
      <c r="M14" s="340"/>
      <c r="N14" s="196"/>
      <c r="O14" s="194"/>
    </row>
    <row r="15" spans="1:14" ht="19.5" customHeight="1">
      <c r="A15" s="190">
        <f>LOOKUP(7,Időbeosztás!I2:I16,Időbeosztás!A2:A16)</f>
        <v>9</v>
      </c>
      <c r="B15" s="186" t="str">
        <f>LOOKUP(7,Időbeosztás!I2:I16,Időbeosztás!C2:C16)</f>
        <v>április 9.</v>
      </c>
      <c r="C15" s="215" t="s">
        <v>48</v>
      </c>
      <c r="D15" s="341"/>
      <c r="E15" s="59"/>
      <c r="F15" s="59"/>
      <c r="G15" s="59"/>
      <c r="H15" s="59"/>
      <c r="I15" s="59"/>
      <c r="J15" s="45"/>
      <c r="K15" s="45"/>
      <c r="L15" s="45"/>
      <c r="M15" s="45"/>
      <c r="N15" s="74"/>
    </row>
    <row r="16" spans="1:14" ht="19.5" customHeight="1">
      <c r="A16" s="190"/>
      <c r="B16" s="186"/>
      <c r="C16" s="218"/>
      <c r="D16" s="342"/>
      <c r="E16" s="59"/>
      <c r="F16" s="59"/>
      <c r="G16" s="59"/>
      <c r="H16" s="59"/>
      <c r="I16" s="59"/>
      <c r="J16" s="59"/>
      <c r="K16" s="45"/>
      <c r="L16" s="45"/>
      <c r="M16" s="45"/>
      <c r="N16" s="74"/>
    </row>
    <row r="17" spans="1:14" ht="19.5" customHeight="1">
      <c r="A17" s="190">
        <f>LOOKUP(8,Időbeosztás!I2:I16,Időbeosztás!A2:A16)</f>
        <v>10</v>
      </c>
      <c r="B17" s="186" t="str">
        <f>LOOKUP(8,Időbeosztás!I2:I16,Időbeosztás!C2:C16)</f>
        <v>április 16.</v>
      </c>
      <c r="C17" s="45"/>
      <c r="D17" s="73"/>
      <c r="E17" s="160"/>
      <c r="F17" s="160"/>
      <c r="G17" s="160"/>
      <c r="H17" s="191" t="s">
        <v>207</v>
      </c>
      <c r="I17" s="191"/>
      <c r="J17" s="192"/>
      <c r="K17" s="45"/>
      <c r="L17" s="45"/>
      <c r="M17" s="159"/>
      <c r="N17" s="43"/>
    </row>
    <row r="18" spans="1:14" ht="19.5" customHeight="1">
      <c r="A18" s="190"/>
      <c r="B18" s="186"/>
      <c r="C18" s="45"/>
      <c r="D18" s="73"/>
      <c r="E18" s="160"/>
      <c r="F18" s="160"/>
      <c r="G18" s="160"/>
      <c r="H18" s="193"/>
      <c r="I18" s="193"/>
      <c r="J18" s="194"/>
      <c r="K18" s="45"/>
      <c r="L18" s="45"/>
      <c r="M18" s="159"/>
      <c r="N18" s="43"/>
    </row>
    <row r="19" spans="1:15" ht="19.5" customHeight="1">
      <c r="A19" s="190">
        <f>LOOKUP(9,Időbeosztás!I2:I16,Időbeosztás!A2:A16)</f>
        <v>11</v>
      </c>
      <c r="B19" s="186" t="str">
        <f>LOOKUP(9,Időbeosztás!I2:I16,Időbeosztás!C2:C16)</f>
        <v>április 23.</v>
      </c>
      <c r="C19" s="337" t="s">
        <v>203</v>
      </c>
      <c r="D19" s="349"/>
      <c r="E19" s="349"/>
      <c r="F19" s="349"/>
      <c r="G19" s="349"/>
      <c r="H19" s="349"/>
      <c r="I19" s="338"/>
      <c r="J19" s="337" t="s">
        <v>206</v>
      </c>
      <c r="K19" s="349"/>
      <c r="L19" s="349"/>
      <c r="M19" s="338"/>
      <c r="N19" s="195" t="s">
        <v>207</v>
      </c>
      <c r="O19" s="192"/>
    </row>
    <row r="20" spans="1:15" ht="19.5" customHeight="1">
      <c r="A20" s="190"/>
      <c r="B20" s="186"/>
      <c r="C20" s="339"/>
      <c r="D20" s="350"/>
      <c r="E20" s="350"/>
      <c r="F20" s="350"/>
      <c r="G20" s="350"/>
      <c r="H20" s="350"/>
      <c r="I20" s="340"/>
      <c r="J20" s="339"/>
      <c r="K20" s="350"/>
      <c r="L20" s="350"/>
      <c r="M20" s="340"/>
      <c r="N20" s="196"/>
      <c r="O20" s="194"/>
    </row>
    <row r="21" spans="1:14" ht="19.5" customHeight="1">
      <c r="A21" s="190">
        <f>LOOKUP(10,Időbeosztás!I2:I16,Időbeosztás!A2:A16)</f>
        <v>12</v>
      </c>
      <c r="B21" s="186" t="str">
        <f>LOOKUP(10,Időbeosztás!I2:I16,Időbeosztás!C2:C16)</f>
        <v>április 30.</v>
      </c>
      <c r="C21" s="215" t="s">
        <v>48</v>
      </c>
      <c r="D21" s="341"/>
      <c r="E21" s="59"/>
      <c r="F21" s="59"/>
      <c r="G21" s="59"/>
      <c r="H21" s="59"/>
      <c r="I21" s="59"/>
      <c r="J21" s="59"/>
      <c r="K21" s="153"/>
      <c r="L21" s="45"/>
      <c r="M21" s="45"/>
      <c r="N21" s="43"/>
    </row>
    <row r="22" spans="1:14" ht="19.5" customHeight="1">
      <c r="A22" s="190"/>
      <c r="B22" s="186"/>
      <c r="C22" s="218"/>
      <c r="D22" s="342"/>
      <c r="E22" s="59"/>
      <c r="F22" s="59"/>
      <c r="G22" s="59"/>
      <c r="H22" s="59"/>
      <c r="I22" s="59"/>
      <c r="J22" s="59"/>
      <c r="K22" s="159"/>
      <c r="L22" s="45"/>
      <c r="M22" s="45"/>
      <c r="N22" s="43"/>
    </row>
    <row r="23" spans="1:14" ht="19.5" customHeight="1">
      <c r="A23" s="190">
        <f>LOOKUP(11,Időbeosztás!I2:I16,Időbeosztás!A2:A16)</f>
        <v>13</v>
      </c>
      <c r="B23" s="186" t="str">
        <f>LOOKUP(11,Időbeosztás!I2:I16,Időbeosztás!C2:C16)</f>
        <v>május 7.</v>
      </c>
      <c r="C23" s="45"/>
      <c r="D23" s="73"/>
      <c r="E23" s="160"/>
      <c r="F23" s="160"/>
      <c r="G23" s="160"/>
      <c r="H23" s="191" t="s">
        <v>207</v>
      </c>
      <c r="I23" s="191"/>
      <c r="J23" s="192"/>
      <c r="K23" s="45"/>
      <c r="L23" s="45"/>
      <c r="M23" s="159"/>
      <c r="N23" s="43"/>
    </row>
    <row r="24" spans="1:14" ht="19.5" customHeight="1">
      <c r="A24" s="190"/>
      <c r="B24" s="186"/>
      <c r="C24" s="45"/>
      <c r="D24" s="73"/>
      <c r="E24" s="160"/>
      <c r="F24" s="160"/>
      <c r="G24" s="160"/>
      <c r="H24" s="193"/>
      <c r="I24" s="193"/>
      <c r="J24" s="194"/>
      <c r="K24" s="45"/>
      <c r="L24" s="45"/>
      <c r="M24" s="159"/>
      <c r="N24" s="43"/>
    </row>
    <row r="25" spans="1:15" ht="19.5" customHeight="1">
      <c r="A25" s="190">
        <f>LOOKUP(12,Időbeosztás!I2:I16,Időbeosztás!A2:A16)</f>
        <v>14</v>
      </c>
      <c r="B25" s="186" t="str">
        <f>LOOKUP(12,Időbeosztás!I2:I16,Időbeosztás!C2:C16)</f>
        <v>május 14.</v>
      </c>
      <c r="C25" s="337" t="s">
        <v>203</v>
      </c>
      <c r="D25" s="349"/>
      <c r="E25" s="349"/>
      <c r="F25" s="349"/>
      <c r="G25" s="349"/>
      <c r="H25" s="349"/>
      <c r="I25" s="338"/>
      <c r="J25" s="337" t="s">
        <v>206</v>
      </c>
      <c r="K25" s="349"/>
      <c r="L25" s="349"/>
      <c r="M25" s="338"/>
      <c r="N25" s="195" t="s">
        <v>207</v>
      </c>
      <c r="O25" s="192"/>
    </row>
    <row r="26" spans="1:15" ht="19.5" customHeight="1">
      <c r="A26" s="190"/>
      <c r="B26" s="186"/>
      <c r="C26" s="339"/>
      <c r="D26" s="350"/>
      <c r="E26" s="350"/>
      <c r="F26" s="350"/>
      <c r="G26" s="350"/>
      <c r="H26" s="350"/>
      <c r="I26" s="340"/>
      <c r="J26" s="339"/>
      <c r="K26" s="350"/>
      <c r="L26" s="350"/>
      <c r="M26" s="340"/>
      <c r="N26" s="196"/>
      <c r="O26" s="194"/>
    </row>
    <row r="27" spans="1:14" ht="19.5" customHeight="1" thickBot="1">
      <c r="A27" s="244" t="s">
        <v>201</v>
      </c>
      <c r="B27" s="245"/>
      <c r="C27" s="245"/>
      <c r="D27" s="245"/>
      <c r="E27" s="245"/>
      <c r="F27" s="245"/>
      <c r="G27" s="245"/>
      <c r="H27" s="390"/>
      <c r="I27" s="390"/>
      <c r="J27" s="390"/>
      <c r="K27" s="390"/>
      <c r="L27" s="245"/>
      <c r="M27" s="245"/>
      <c r="N27" s="246"/>
    </row>
    <row r="28" ht="12.75">
      <c r="B28" s="20">
        <v>115</v>
      </c>
    </row>
    <row r="29" ht="12.75">
      <c r="B29" s="180">
        <v>106</v>
      </c>
    </row>
    <row r="30" spans="2:6" ht="39.75" customHeight="1">
      <c r="B30" s="42" t="s">
        <v>48</v>
      </c>
      <c r="C30" s="274" t="s">
        <v>228</v>
      </c>
      <c r="D30" s="399"/>
      <c r="E30" s="371" t="s">
        <v>229</v>
      </c>
      <c r="F30" s="372"/>
    </row>
  </sheetData>
  <sheetProtection/>
  <mergeCells count="50">
    <mergeCell ref="H5:J6"/>
    <mergeCell ref="N7:O8"/>
    <mergeCell ref="H11:J12"/>
    <mergeCell ref="H17:J18"/>
    <mergeCell ref="H23:J24"/>
    <mergeCell ref="N13:O14"/>
    <mergeCell ref="N19:O20"/>
    <mergeCell ref="J7:M8"/>
    <mergeCell ref="J13:M14"/>
    <mergeCell ref="J19:M20"/>
    <mergeCell ref="J25:M26"/>
    <mergeCell ref="C15:D16"/>
    <mergeCell ref="C21:D22"/>
    <mergeCell ref="N25:O26"/>
    <mergeCell ref="A13:A14"/>
    <mergeCell ref="B13:B14"/>
    <mergeCell ref="A17:A18"/>
    <mergeCell ref="B17:B18"/>
    <mergeCell ref="A25:A26"/>
    <mergeCell ref="B25:B26"/>
    <mergeCell ref="C3:D4"/>
    <mergeCell ref="C9:D10"/>
    <mergeCell ref="C7:I8"/>
    <mergeCell ref="C30:D30"/>
    <mergeCell ref="E30:F30"/>
    <mergeCell ref="C13:I14"/>
    <mergeCell ref="C19:I20"/>
    <mergeCell ref="C25:I26"/>
    <mergeCell ref="A27:N27"/>
    <mergeCell ref="B9:B10"/>
    <mergeCell ref="K11:N12"/>
    <mergeCell ref="A1:N1"/>
    <mergeCell ref="A3:A4"/>
    <mergeCell ref="B3:B4"/>
    <mergeCell ref="A5:A6"/>
    <mergeCell ref="B5:B6"/>
    <mergeCell ref="K5:N6"/>
    <mergeCell ref="A7:A8"/>
    <mergeCell ref="B7:B8"/>
    <mergeCell ref="A9:A10"/>
    <mergeCell ref="A11:A12"/>
    <mergeCell ref="B11:B12"/>
    <mergeCell ref="A23:A24"/>
    <mergeCell ref="B23:B24"/>
    <mergeCell ref="A19:A20"/>
    <mergeCell ref="B19:B20"/>
    <mergeCell ref="A15:A16"/>
    <mergeCell ref="B15:B16"/>
    <mergeCell ref="A21:A22"/>
    <mergeCell ref="B21:B22"/>
  </mergeCells>
  <printOptions horizontalCentered="1" vertic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15"/>
  <dimension ref="A1:AB44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9.75390625" style="17" customWidth="1"/>
    <col min="2" max="2" width="12.75390625" style="17" customWidth="1"/>
    <col min="3" max="14" width="9.75390625" style="17" customWidth="1"/>
    <col min="15" max="25" width="9.125" style="17" customWidth="1"/>
    <col min="26" max="16384" width="9.125" style="17" customWidth="1"/>
  </cols>
  <sheetData>
    <row r="1" spans="1:14" ht="18">
      <c r="A1" s="241" t="s">
        <v>13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26" ht="25.5">
      <c r="A2" s="37" t="s">
        <v>8</v>
      </c>
      <c r="B2" s="38" t="s">
        <v>9</v>
      </c>
      <c r="C2" s="39" t="s">
        <v>16</v>
      </c>
      <c r="D2" s="39" t="s">
        <v>17</v>
      </c>
      <c r="E2" s="39" t="s">
        <v>18</v>
      </c>
      <c r="F2" s="39" t="s">
        <v>19</v>
      </c>
      <c r="G2" s="39" t="s">
        <v>20</v>
      </c>
      <c r="H2" s="39" t="s">
        <v>21</v>
      </c>
      <c r="I2" s="39" t="s">
        <v>22</v>
      </c>
      <c r="J2" s="39" t="s">
        <v>23</v>
      </c>
      <c r="K2" s="39" t="s">
        <v>24</v>
      </c>
      <c r="L2" s="39" t="s">
        <v>25</v>
      </c>
      <c r="M2" s="39" t="s">
        <v>26</v>
      </c>
      <c r="N2" s="40" t="s">
        <v>41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14" ht="19.5" customHeight="1">
      <c r="A3" s="190">
        <f>LOOKUP(1,Időbeosztás!I2:I16,Időbeosztás!A2:A16)</f>
        <v>0</v>
      </c>
      <c r="B3" s="186" t="str">
        <f>LOOKUP(1,Időbeosztás!I2:I16,Időbeosztás!C2:C16)</f>
        <v>február 6.</v>
      </c>
      <c r="C3" s="45"/>
      <c r="D3" s="414" t="s">
        <v>99</v>
      </c>
      <c r="E3" s="414"/>
      <c r="F3" s="414"/>
      <c r="G3" s="421" t="s">
        <v>208</v>
      </c>
      <c r="H3" s="422"/>
      <c r="I3" s="422"/>
      <c r="J3" s="423"/>
      <c r="K3" s="415" t="s">
        <v>139</v>
      </c>
      <c r="L3" s="415"/>
      <c r="M3" s="415"/>
      <c r="N3" s="43"/>
    </row>
    <row r="4" spans="1:14" ht="19.5" customHeight="1">
      <c r="A4" s="190"/>
      <c r="B4" s="186"/>
      <c r="C4" s="45"/>
      <c r="D4" s="414"/>
      <c r="E4" s="414"/>
      <c r="F4" s="414"/>
      <c r="G4" s="424"/>
      <c r="H4" s="425"/>
      <c r="I4" s="425"/>
      <c r="J4" s="426"/>
      <c r="K4" s="415"/>
      <c r="L4" s="415"/>
      <c r="M4" s="415"/>
      <c r="N4" s="43"/>
    </row>
    <row r="5" spans="1:14" ht="19.5" customHeight="1">
      <c r="A5" s="190">
        <f>LOOKUP(2,Időbeosztás!I2:I16,Időbeosztás!A2:A16)</f>
        <v>1</v>
      </c>
      <c r="B5" s="186" t="str">
        <f>LOOKUP(2,Időbeosztás!I2:I16,Időbeosztás!C2:C16)</f>
        <v>február 13.</v>
      </c>
      <c r="C5" s="45"/>
      <c r="D5" s="413" t="s">
        <v>101</v>
      </c>
      <c r="E5" s="413"/>
      <c r="F5" s="413" t="s">
        <v>102</v>
      </c>
      <c r="G5" s="413"/>
      <c r="H5" s="418" t="s">
        <v>98</v>
      </c>
      <c r="I5" s="418"/>
      <c r="J5" s="418"/>
      <c r="K5" s="418"/>
      <c r="L5" s="418"/>
      <c r="M5" s="418"/>
      <c r="N5" s="419"/>
    </row>
    <row r="6" spans="1:14" ht="19.5" customHeight="1">
      <c r="A6" s="190"/>
      <c r="B6" s="186"/>
      <c r="C6" s="45"/>
      <c r="D6" s="413"/>
      <c r="E6" s="413"/>
      <c r="F6" s="413"/>
      <c r="G6" s="413"/>
      <c r="H6" s="418"/>
      <c r="I6" s="418"/>
      <c r="J6" s="418"/>
      <c r="K6" s="418"/>
      <c r="L6" s="418"/>
      <c r="M6" s="418"/>
      <c r="N6" s="419"/>
    </row>
    <row r="7" spans="1:14" ht="19.5" customHeight="1">
      <c r="A7" s="190">
        <f>LOOKUP(3,Időbeosztás!I2:I16,Időbeosztás!A2:A16)</f>
        <v>2</v>
      </c>
      <c r="B7" s="186" t="str">
        <f>LOOKUP(3,Időbeosztás!I2:I16,Időbeosztás!C2:C16)</f>
        <v>február 20.</v>
      </c>
      <c r="C7" s="45"/>
      <c r="D7" s="355" t="s">
        <v>138</v>
      </c>
      <c r="E7" s="355"/>
      <c r="F7" s="238" t="s">
        <v>100</v>
      </c>
      <c r="G7" s="238"/>
      <c r="H7" s="238"/>
      <c r="I7" s="238"/>
      <c r="J7" s="238"/>
      <c r="K7" s="238"/>
      <c r="L7" s="416" t="s">
        <v>103</v>
      </c>
      <c r="M7" s="416"/>
      <c r="N7" s="417"/>
    </row>
    <row r="8" spans="1:14" ht="19.5" customHeight="1">
      <c r="A8" s="190"/>
      <c r="B8" s="186"/>
      <c r="C8" s="45"/>
      <c r="D8" s="355"/>
      <c r="E8" s="355"/>
      <c r="F8" s="238"/>
      <c r="G8" s="238"/>
      <c r="H8" s="238"/>
      <c r="I8" s="238"/>
      <c r="J8" s="238"/>
      <c r="K8" s="238"/>
      <c r="L8" s="416"/>
      <c r="M8" s="416"/>
      <c r="N8" s="417"/>
    </row>
    <row r="9" spans="1:14" ht="19.5" customHeight="1">
      <c r="A9" s="190">
        <f>LOOKUP(4,Időbeosztás!I2:I16,Időbeosztás!A2:A16)</f>
        <v>3</v>
      </c>
      <c r="B9" s="186" t="str">
        <f>LOOKUP(4,Időbeosztás!I2:I16,Időbeosztás!C2:C16)</f>
        <v>február 27.</v>
      </c>
      <c r="C9" s="45"/>
      <c r="D9" s="414" t="s">
        <v>99</v>
      </c>
      <c r="E9" s="414"/>
      <c r="F9" s="414"/>
      <c r="G9" s="421" t="s">
        <v>208</v>
      </c>
      <c r="H9" s="422"/>
      <c r="I9" s="422"/>
      <c r="J9" s="423"/>
      <c r="K9" s="415" t="s">
        <v>139</v>
      </c>
      <c r="L9" s="415"/>
      <c r="M9" s="415"/>
      <c r="N9" s="57"/>
    </row>
    <row r="10" spans="1:14" ht="19.5" customHeight="1">
      <c r="A10" s="190"/>
      <c r="B10" s="186"/>
      <c r="C10" s="45"/>
      <c r="D10" s="414"/>
      <c r="E10" s="414"/>
      <c r="F10" s="414"/>
      <c r="G10" s="424"/>
      <c r="H10" s="425"/>
      <c r="I10" s="425"/>
      <c r="J10" s="426"/>
      <c r="K10" s="415"/>
      <c r="L10" s="415"/>
      <c r="M10" s="415"/>
      <c r="N10" s="57"/>
    </row>
    <row r="11" spans="1:14" ht="19.5" customHeight="1">
      <c r="A11" s="190">
        <f>LOOKUP(5,Időbeosztás!I2:I16,Időbeosztás!A2:A16)</f>
        <v>6</v>
      </c>
      <c r="B11" s="186" t="str">
        <f>LOOKUP(5,Időbeosztás!I2:I16,Időbeosztás!C2:C16)</f>
        <v>március 19.</v>
      </c>
      <c r="C11" s="45"/>
      <c r="D11" s="413" t="s">
        <v>101</v>
      </c>
      <c r="E11" s="413"/>
      <c r="F11" s="413" t="s">
        <v>102</v>
      </c>
      <c r="G11" s="413"/>
      <c r="H11" s="418" t="s">
        <v>98</v>
      </c>
      <c r="I11" s="418"/>
      <c r="J11" s="418"/>
      <c r="K11" s="418"/>
      <c r="L11" s="418"/>
      <c r="M11" s="418"/>
      <c r="N11" s="419"/>
    </row>
    <row r="12" spans="1:14" ht="19.5" customHeight="1">
      <c r="A12" s="190"/>
      <c r="B12" s="186"/>
      <c r="C12" s="45"/>
      <c r="D12" s="413"/>
      <c r="E12" s="413"/>
      <c r="F12" s="413"/>
      <c r="G12" s="413"/>
      <c r="H12" s="418"/>
      <c r="I12" s="418"/>
      <c r="J12" s="418"/>
      <c r="K12" s="418"/>
      <c r="L12" s="418"/>
      <c r="M12" s="418"/>
      <c r="N12" s="419"/>
    </row>
    <row r="13" spans="1:15" ht="19.5" customHeight="1">
      <c r="A13" s="190">
        <f>LOOKUP(6,Időbeosztás!I2:I16,Időbeosztás!A2:A16)</f>
        <v>8</v>
      </c>
      <c r="B13" s="186" t="str">
        <f>LOOKUP(6,Időbeosztás!I2:I16,Időbeosztás!C2:C16)</f>
        <v>április 2.</v>
      </c>
      <c r="C13" s="45"/>
      <c r="D13" s="355" t="s">
        <v>138</v>
      </c>
      <c r="E13" s="355"/>
      <c r="F13" s="238" t="s">
        <v>100</v>
      </c>
      <c r="G13" s="238"/>
      <c r="H13" s="238"/>
      <c r="I13" s="238"/>
      <c r="J13" s="238"/>
      <c r="K13" s="238"/>
      <c r="L13" s="416" t="s">
        <v>103</v>
      </c>
      <c r="M13" s="416"/>
      <c r="N13" s="417"/>
      <c r="O13" s="31"/>
    </row>
    <row r="14" spans="1:15" ht="19.5" customHeight="1">
      <c r="A14" s="190"/>
      <c r="B14" s="186"/>
      <c r="C14" s="45"/>
      <c r="D14" s="355"/>
      <c r="E14" s="355"/>
      <c r="F14" s="238"/>
      <c r="G14" s="238"/>
      <c r="H14" s="238"/>
      <c r="I14" s="238"/>
      <c r="J14" s="238"/>
      <c r="K14" s="238"/>
      <c r="L14" s="416"/>
      <c r="M14" s="416"/>
      <c r="N14" s="417"/>
      <c r="O14" s="31"/>
    </row>
    <row r="15" spans="1:14" ht="19.5" customHeight="1">
      <c r="A15" s="190">
        <f>LOOKUP(7,Időbeosztás!I2:I16,Időbeosztás!A2:A16)</f>
        <v>9</v>
      </c>
      <c r="B15" s="186" t="str">
        <f>LOOKUP(7,Időbeosztás!I2:I16,Időbeosztás!C2:C16)</f>
        <v>április 9.</v>
      </c>
      <c r="C15" s="45"/>
      <c r="D15" s="414" t="s">
        <v>99</v>
      </c>
      <c r="E15" s="414"/>
      <c r="F15" s="414"/>
      <c r="G15" s="414"/>
      <c r="H15" s="407" t="s">
        <v>208</v>
      </c>
      <c r="I15" s="408"/>
      <c r="J15" s="409"/>
      <c r="K15" s="416" t="s">
        <v>103</v>
      </c>
      <c r="L15" s="416"/>
      <c r="M15" s="416"/>
      <c r="N15" s="417"/>
    </row>
    <row r="16" spans="1:14" ht="19.5" customHeight="1">
      <c r="A16" s="190"/>
      <c r="B16" s="186"/>
      <c r="C16" s="45"/>
      <c r="D16" s="414"/>
      <c r="E16" s="414"/>
      <c r="F16" s="414"/>
      <c r="G16" s="414"/>
      <c r="H16" s="410"/>
      <c r="I16" s="411"/>
      <c r="J16" s="412"/>
      <c r="K16" s="416"/>
      <c r="L16" s="416"/>
      <c r="M16" s="416"/>
      <c r="N16" s="417"/>
    </row>
    <row r="17" spans="1:14" ht="19.5" customHeight="1">
      <c r="A17" s="190">
        <f>LOOKUP(8,Időbeosztás!I2:I16,Időbeosztás!A2:A16)</f>
        <v>10</v>
      </c>
      <c r="B17" s="186" t="str">
        <f>LOOKUP(8,Időbeosztás!I2:I16,Időbeosztás!C2:C16)</f>
        <v>április 16.</v>
      </c>
      <c r="C17" s="45"/>
      <c r="D17" s="413" t="s">
        <v>101</v>
      </c>
      <c r="E17" s="413"/>
      <c r="F17" s="413" t="s">
        <v>102</v>
      </c>
      <c r="G17" s="413"/>
      <c r="H17" s="418" t="s">
        <v>98</v>
      </c>
      <c r="I17" s="418"/>
      <c r="J17" s="418"/>
      <c r="K17" s="418"/>
      <c r="L17" s="418"/>
      <c r="M17" s="418"/>
      <c r="N17" s="74"/>
    </row>
    <row r="18" spans="1:28" ht="19.5" customHeight="1">
      <c r="A18" s="190"/>
      <c r="B18" s="186"/>
      <c r="C18" s="45"/>
      <c r="D18" s="413"/>
      <c r="E18" s="413"/>
      <c r="F18" s="413"/>
      <c r="G18" s="413"/>
      <c r="H18" s="418"/>
      <c r="I18" s="418"/>
      <c r="J18" s="418"/>
      <c r="K18" s="418"/>
      <c r="L18" s="418"/>
      <c r="M18" s="418"/>
      <c r="N18" s="74"/>
      <c r="AA18" s="5"/>
      <c r="AB18" s="5"/>
    </row>
    <row r="19" spans="1:28" ht="19.5" customHeight="1">
      <c r="A19" s="190">
        <f>LOOKUP(9,Időbeosztás!I2:I16,Időbeosztás!A2:A16)</f>
        <v>11</v>
      </c>
      <c r="B19" s="186" t="str">
        <f>LOOKUP(9,Időbeosztás!I2:I16,Időbeosztás!C2:C16)</f>
        <v>április 23.</v>
      </c>
      <c r="C19" s="45"/>
      <c r="D19" s="355" t="s">
        <v>138</v>
      </c>
      <c r="E19" s="355"/>
      <c r="F19" s="415" t="s">
        <v>139</v>
      </c>
      <c r="G19" s="415"/>
      <c r="H19" s="415"/>
      <c r="I19" s="238" t="s">
        <v>100</v>
      </c>
      <c r="J19" s="238"/>
      <c r="K19" s="238"/>
      <c r="L19" s="238"/>
      <c r="M19" s="238"/>
      <c r="N19" s="307"/>
      <c r="AA19" s="5"/>
      <c r="AB19" s="5"/>
    </row>
    <row r="20" spans="1:28" ht="19.5" customHeight="1">
      <c r="A20" s="190"/>
      <c r="B20" s="186"/>
      <c r="C20" s="45"/>
      <c r="D20" s="355"/>
      <c r="E20" s="355"/>
      <c r="F20" s="415"/>
      <c r="G20" s="415"/>
      <c r="H20" s="415"/>
      <c r="I20" s="238"/>
      <c r="J20" s="238"/>
      <c r="K20" s="238"/>
      <c r="L20" s="238"/>
      <c r="M20" s="238"/>
      <c r="N20" s="307"/>
      <c r="AA20" s="5"/>
      <c r="AB20" s="5"/>
    </row>
    <row r="21" spans="1:28" ht="19.5" customHeight="1">
      <c r="A21" s="190">
        <f>LOOKUP(10,Időbeosztás!I2:I16,Időbeosztás!A2:A16)</f>
        <v>12</v>
      </c>
      <c r="B21" s="186" t="str">
        <f>LOOKUP(10,Időbeosztás!I2:I16,Időbeosztás!C2:C16)</f>
        <v>április 30.</v>
      </c>
      <c r="C21" s="45"/>
      <c r="D21" s="414" t="s">
        <v>99</v>
      </c>
      <c r="E21" s="414"/>
      <c r="F21" s="414"/>
      <c r="G21" s="414"/>
      <c r="H21" s="407" t="s">
        <v>208</v>
      </c>
      <c r="I21" s="408"/>
      <c r="J21" s="409"/>
      <c r="K21" s="416" t="s">
        <v>103</v>
      </c>
      <c r="L21" s="416"/>
      <c r="M21" s="416"/>
      <c r="N21" s="417"/>
      <c r="AA21" s="5"/>
      <c r="AB21" s="5"/>
    </row>
    <row r="22" spans="1:14" ht="19.5" customHeight="1">
      <c r="A22" s="190"/>
      <c r="B22" s="186"/>
      <c r="C22" s="45"/>
      <c r="D22" s="414"/>
      <c r="E22" s="414"/>
      <c r="F22" s="414"/>
      <c r="G22" s="414"/>
      <c r="H22" s="410"/>
      <c r="I22" s="411"/>
      <c r="J22" s="412"/>
      <c r="K22" s="416"/>
      <c r="L22" s="416"/>
      <c r="M22" s="416"/>
      <c r="N22" s="417"/>
    </row>
    <row r="23" spans="1:15" ht="19.5" customHeight="1">
      <c r="A23" s="190">
        <f>LOOKUP(11,Időbeosztás!I2:I16,Időbeosztás!A2:A16)</f>
        <v>13</v>
      </c>
      <c r="B23" s="186" t="str">
        <f>LOOKUP(11,Időbeosztás!I2:I16,Időbeosztás!C2:C16)</f>
        <v>május 7.</v>
      </c>
      <c r="C23" s="45"/>
      <c r="D23" s="413" t="s">
        <v>101</v>
      </c>
      <c r="E23" s="413"/>
      <c r="F23" s="413" t="s">
        <v>102</v>
      </c>
      <c r="G23" s="413"/>
      <c r="H23" s="418" t="s">
        <v>98</v>
      </c>
      <c r="I23" s="418"/>
      <c r="J23" s="418"/>
      <c r="K23" s="418"/>
      <c r="L23" s="418"/>
      <c r="M23" s="418"/>
      <c r="N23" s="81"/>
      <c r="O23" s="9"/>
    </row>
    <row r="24" spans="1:15" ht="19.5" customHeight="1">
      <c r="A24" s="190"/>
      <c r="B24" s="186"/>
      <c r="C24" s="45"/>
      <c r="D24" s="413"/>
      <c r="E24" s="413"/>
      <c r="F24" s="413"/>
      <c r="G24" s="413"/>
      <c r="H24" s="418"/>
      <c r="I24" s="418"/>
      <c r="J24" s="418"/>
      <c r="K24" s="418"/>
      <c r="L24" s="418"/>
      <c r="M24" s="418"/>
      <c r="N24" s="81"/>
      <c r="O24" s="9"/>
    </row>
    <row r="25" spans="1:14" ht="19.5" customHeight="1">
      <c r="A25" s="190">
        <f>LOOKUP(12,Időbeosztás!I2:I16,Időbeosztás!A2:A16)</f>
        <v>14</v>
      </c>
      <c r="B25" s="186" t="str">
        <f>LOOKUP(12,Időbeosztás!I2:I16,Időbeosztás!C2:C16)</f>
        <v>május 14.</v>
      </c>
      <c r="C25" s="45"/>
      <c r="D25" s="355" t="s">
        <v>138</v>
      </c>
      <c r="E25" s="355"/>
      <c r="F25" s="415" t="s">
        <v>139</v>
      </c>
      <c r="G25" s="415"/>
      <c r="H25" s="415"/>
      <c r="I25" s="238" t="s">
        <v>100</v>
      </c>
      <c r="J25" s="238"/>
      <c r="K25" s="238"/>
      <c r="L25" s="238"/>
      <c r="M25" s="238"/>
      <c r="N25" s="307"/>
    </row>
    <row r="26" spans="1:14" ht="19.5" customHeight="1">
      <c r="A26" s="190"/>
      <c r="B26" s="186"/>
      <c r="C26" s="45"/>
      <c r="D26" s="355"/>
      <c r="E26" s="355"/>
      <c r="F26" s="415"/>
      <c r="G26" s="415"/>
      <c r="H26" s="415"/>
      <c r="I26" s="238"/>
      <c r="J26" s="238"/>
      <c r="K26" s="238"/>
      <c r="L26" s="238"/>
      <c r="M26" s="238"/>
      <c r="N26" s="307"/>
    </row>
    <row r="27" spans="1:23" ht="19.5" customHeight="1" thickBot="1">
      <c r="A27" s="244" t="s">
        <v>243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6"/>
      <c r="O27" s="32"/>
      <c r="P27" s="32"/>
      <c r="R27" s="27"/>
      <c r="S27" s="31"/>
      <c r="T27" s="31"/>
      <c r="U27" s="31"/>
      <c r="V27" s="31"/>
      <c r="W27" s="31"/>
    </row>
    <row r="28" spans="2:23" ht="12.75">
      <c r="B28" s="20">
        <v>221</v>
      </c>
      <c r="N28" s="32"/>
      <c r="O28" s="32"/>
      <c r="P28" s="32"/>
      <c r="R28" s="31"/>
      <c r="S28" s="31"/>
      <c r="T28" s="31"/>
      <c r="U28" s="31"/>
      <c r="V28" s="31"/>
      <c r="W28" s="31"/>
    </row>
    <row r="29" spans="2:3" ht="12.75">
      <c r="B29" s="420" t="s">
        <v>65</v>
      </c>
      <c r="C29" s="420"/>
    </row>
    <row r="30" ht="12.75">
      <c r="B30" s="128" t="s">
        <v>52</v>
      </c>
    </row>
    <row r="31" spans="2:13" ht="12.75">
      <c r="B31" s="427" t="s">
        <v>79</v>
      </c>
      <c r="C31" s="427"/>
      <c r="J31" s="4"/>
      <c r="K31" s="4"/>
      <c r="L31" s="4"/>
      <c r="M31" s="4"/>
    </row>
    <row r="32" spans="2:13" ht="12.75">
      <c r="B32" s="124">
        <v>239</v>
      </c>
      <c r="J32" s="4"/>
      <c r="K32" s="4"/>
      <c r="L32" s="4"/>
      <c r="M32" s="4"/>
    </row>
    <row r="33" ht="12.75">
      <c r="B33" s="172"/>
    </row>
    <row r="34" spans="2:3" ht="12.75">
      <c r="B34" s="29"/>
      <c r="C34" s="4"/>
    </row>
    <row r="35" spans="2:3" ht="12.75">
      <c r="B35" s="29"/>
      <c r="C35" s="29"/>
    </row>
    <row r="36" spans="2:3" ht="12.75">
      <c r="B36" s="29"/>
      <c r="C36" s="29"/>
    </row>
    <row r="37" spans="2:3" ht="12.75">
      <c r="B37" s="29"/>
      <c r="C37" s="29"/>
    </row>
    <row r="38" spans="2:3" ht="12.75">
      <c r="B38" s="29"/>
      <c r="C38" s="29"/>
    </row>
    <row r="39" spans="2:3" ht="12.75">
      <c r="B39" s="29"/>
      <c r="C39" s="29"/>
    </row>
    <row r="40" spans="2:3" ht="12.75">
      <c r="B40" s="29"/>
      <c r="C40" s="29"/>
    </row>
    <row r="41" spans="2:3" ht="12.75">
      <c r="B41" s="29"/>
      <c r="C41" s="29"/>
    </row>
    <row r="42" spans="2:3" ht="12.75">
      <c r="B42" s="29"/>
      <c r="C42" s="29"/>
    </row>
    <row r="43" spans="2:3" ht="12.75">
      <c r="B43" s="29"/>
      <c r="C43" s="29"/>
    </row>
    <row r="44" spans="2:3" ht="12.75">
      <c r="B44" s="29"/>
      <c r="C44" s="29"/>
    </row>
  </sheetData>
  <sheetProtection/>
  <mergeCells count="64">
    <mergeCell ref="B31:C31"/>
    <mergeCell ref="I25:N26"/>
    <mergeCell ref="L13:N14"/>
    <mergeCell ref="H23:M24"/>
    <mergeCell ref="D23:E24"/>
    <mergeCell ref="F23:G24"/>
    <mergeCell ref="D21:G22"/>
    <mergeCell ref="F25:H26"/>
    <mergeCell ref="A27:N27"/>
    <mergeCell ref="H17:M18"/>
    <mergeCell ref="D3:F4"/>
    <mergeCell ref="K9:M10"/>
    <mergeCell ref="L7:N8"/>
    <mergeCell ref="D11:E12"/>
    <mergeCell ref="F11:G12"/>
    <mergeCell ref="D9:F10"/>
    <mergeCell ref="K3:M4"/>
    <mergeCell ref="G3:J4"/>
    <mergeCell ref="G9:J10"/>
    <mergeCell ref="B3:B4"/>
    <mergeCell ref="B17:B18"/>
    <mergeCell ref="A15:A16"/>
    <mergeCell ref="A7:A8"/>
    <mergeCell ref="B7:B8"/>
    <mergeCell ref="F7:K8"/>
    <mergeCell ref="K15:N16"/>
    <mergeCell ref="H5:N6"/>
    <mergeCell ref="D5:E6"/>
    <mergeCell ref="F5:G6"/>
    <mergeCell ref="A19:A20"/>
    <mergeCell ref="B19:B20"/>
    <mergeCell ref="A9:A10"/>
    <mergeCell ref="B9:B10"/>
    <mergeCell ref="A17:A18"/>
    <mergeCell ref="B11:B12"/>
    <mergeCell ref="A3:A4"/>
    <mergeCell ref="B29:C29"/>
    <mergeCell ref="B15:B16"/>
    <mergeCell ref="A21:A22"/>
    <mergeCell ref="B21:B22"/>
    <mergeCell ref="A13:A14"/>
    <mergeCell ref="B5:B6"/>
    <mergeCell ref="A5:A6"/>
    <mergeCell ref="B13:B14"/>
    <mergeCell ref="A11:A12"/>
    <mergeCell ref="D25:E26"/>
    <mergeCell ref="I19:N20"/>
    <mergeCell ref="A1:N1"/>
    <mergeCell ref="A25:A26"/>
    <mergeCell ref="B25:B26"/>
    <mergeCell ref="A23:A24"/>
    <mergeCell ref="B23:B24"/>
    <mergeCell ref="F13:K14"/>
    <mergeCell ref="K21:N22"/>
    <mergeCell ref="H11:N12"/>
    <mergeCell ref="H15:J16"/>
    <mergeCell ref="H21:J22"/>
    <mergeCell ref="D7:E8"/>
    <mergeCell ref="D13:E14"/>
    <mergeCell ref="D19:E20"/>
    <mergeCell ref="D17:E18"/>
    <mergeCell ref="F17:G18"/>
    <mergeCell ref="D15:G16"/>
    <mergeCell ref="F19:H20"/>
  </mergeCells>
  <printOptions horizontalCentered="1" verticalCentered="1"/>
  <pageMargins left="0.11811023622047245" right="0.11811023622047245" top="0.11811023622047245" bottom="0.11811023622047245" header="0.1968503937007874" footer="0.1968503937007874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16"/>
  <dimension ref="A1:AD44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9.75390625" style="17" customWidth="1"/>
    <col min="2" max="2" width="12.75390625" style="17" customWidth="1"/>
    <col min="3" max="14" width="9.75390625" style="17" customWidth="1"/>
    <col min="15" max="34" width="9.125" style="17" customWidth="1"/>
    <col min="35" max="16384" width="9.125" style="17" customWidth="1"/>
  </cols>
  <sheetData>
    <row r="1" spans="1:14" ht="18">
      <c r="A1" s="241" t="s">
        <v>54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26" ht="25.5">
      <c r="A2" s="37" t="s">
        <v>8</v>
      </c>
      <c r="B2" s="38" t="s">
        <v>9</v>
      </c>
      <c r="C2" s="39" t="s">
        <v>16</v>
      </c>
      <c r="D2" s="39" t="s">
        <v>17</v>
      </c>
      <c r="E2" s="39" t="s">
        <v>18</v>
      </c>
      <c r="F2" s="39" t="s">
        <v>19</v>
      </c>
      <c r="G2" s="39" t="s">
        <v>20</v>
      </c>
      <c r="H2" s="39" t="s">
        <v>21</v>
      </c>
      <c r="I2" s="39" t="s">
        <v>22</v>
      </c>
      <c r="J2" s="39" t="s">
        <v>23</v>
      </c>
      <c r="K2" s="39" t="s">
        <v>24</v>
      </c>
      <c r="L2" s="39" t="s">
        <v>25</v>
      </c>
      <c r="M2" s="39" t="s">
        <v>26</v>
      </c>
      <c r="N2" s="40" t="s">
        <v>41</v>
      </c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14" ht="19.5" customHeight="1">
      <c r="A3" s="190">
        <f>LOOKUP(1,Időbeosztás!I2:I16,Időbeosztás!A2:A16)</f>
        <v>0</v>
      </c>
      <c r="B3" s="186" t="str">
        <f>LOOKUP(1,Időbeosztás!I2:I16,Időbeosztás!C2:C16)</f>
        <v>február 6.</v>
      </c>
      <c r="C3" s="41"/>
      <c r="D3" s="401" t="s">
        <v>211</v>
      </c>
      <c r="E3" s="442"/>
      <c r="F3" s="442"/>
      <c r="G3" s="443"/>
      <c r="H3" s="401" t="s">
        <v>212</v>
      </c>
      <c r="I3" s="402"/>
      <c r="J3" s="402"/>
      <c r="K3" s="402"/>
      <c r="L3" s="403"/>
      <c r="M3" s="45"/>
      <c r="N3" s="43"/>
    </row>
    <row r="4" spans="1:14" ht="19.5" customHeight="1">
      <c r="A4" s="190"/>
      <c r="B4" s="186"/>
      <c r="C4" s="41"/>
      <c r="D4" s="444"/>
      <c r="E4" s="445"/>
      <c r="F4" s="445"/>
      <c r="G4" s="446"/>
      <c r="H4" s="404"/>
      <c r="I4" s="400"/>
      <c r="J4" s="400"/>
      <c r="K4" s="400"/>
      <c r="L4" s="405"/>
      <c r="M4" s="45"/>
      <c r="N4" s="43"/>
    </row>
    <row r="5" spans="1:14" ht="19.5" customHeight="1">
      <c r="A5" s="190">
        <f>LOOKUP(2,Időbeosztás!I2:I16,Időbeosztás!A2:A16)</f>
        <v>1</v>
      </c>
      <c r="B5" s="186" t="str">
        <f>LOOKUP(2,Időbeosztás!I2:I16,Időbeosztás!C2:C16)</f>
        <v>február 13.</v>
      </c>
      <c r="C5" s="45"/>
      <c r="E5" s="187" t="s">
        <v>238</v>
      </c>
      <c r="F5" s="222"/>
      <c r="G5" s="222"/>
      <c r="H5" s="45"/>
      <c r="I5" s="183" t="s">
        <v>53</v>
      </c>
      <c r="J5" s="183"/>
      <c r="K5" s="183"/>
      <c r="L5" s="447" t="s">
        <v>210</v>
      </c>
      <c r="M5" s="447"/>
      <c r="N5" s="56"/>
    </row>
    <row r="6" spans="1:14" ht="19.5" customHeight="1">
      <c r="A6" s="190"/>
      <c r="B6" s="186"/>
      <c r="C6" s="45"/>
      <c r="E6" s="222"/>
      <c r="F6" s="222"/>
      <c r="G6" s="222"/>
      <c r="H6" s="45"/>
      <c r="I6" s="183"/>
      <c r="J6" s="183"/>
      <c r="K6" s="183"/>
      <c r="L6" s="447"/>
      <c r="M6" s="447"/>
      <c r="N6" s="56"/>
    </row>
    <row r="7" spans="1:14" ht="19.5" customHeight="1">
      <c r="A7" s="190">
        <f>LOOKUP(3,Időbeosztás!I2:I16,Időbeosztás!A2:A16)</f>
        <v>2</v>
      </c>
      <c r="B7" s="186" t="str">
        <f>LOOKUP(3,Időbeosztás!I2:I16,Időbeosztás!C2:C16)</f>
        <v>február 20.</v>
      </c>
      <c r="C7" s="45"/>
      <c r="D7" s="294" t="s">
        <v>214</v>
      </c>
      <c r="E7" s="435"/>
      <c r="F7" s="435"/>
      <c r="G7" s="436"/>
      <c r="H7" s="440" t="s">
        <v>213</v>
      </c>
      <c r="I7" s="441"/>
      <c r="J7" s="441"/>
      <c r="K7" s="429" t="s">
        <v>209</v>
      </c>
      <c r="L7" s="430"/>
      <c r="M7" s="431"/>
      <c r="N7" s="44"/>
    </row>
    <row r="8" spans="1:14" ht="19.5" customHeight="1">
      <c r="A8" s="190"/>
      <c r="B8" s="186"/>
      <c r="C8" s="45"/>
      <c r="D8" s="437"/>
      <c r="E8" s="438"/>
      <c r="F8" s="438"/>
      <c r="G8" s="439"/>
      <c r="H8" s="441"/>
      <c r="I8" s="441"/>
      <c r="J8" s="441"/>
      <c r="K8" s="432"/>
      <c r="L8" s="433"/>
      <c r="M8" s="434"/>
      <c r="N8" s="44"/>
    </row>
    <row r="9" spans="1:14" ht="19.5" customHeight="1">
      <c r="A9" s="190">
        <f>LOOKUP(4,Időbeosztás!I2:I16,Időbeosztás!A2:A16)</f>
        <v>3</v>
      </c>
      <c r="B9" s="186" t="str">
        <f>LOOKUP(4,Időbeosztás!I2:I16,Időbeosztás!C2:C16)</f>
        <v>február 27.</v>
      </c>
      <c r="C9" s="45"/>
      <c r="D9" s="401" t="s">
        <v>211</v>
      </c>
      <c r="E9" s="442"/>
      <c r="F9" s="442"/>
      <c r="G9" s="443"/>
      <c r="H9" s="401" t="s">
        <v>212</v>
      </c>
      <c r="I9" s="402"/>
      <c r="J9" s="402"/>
      <c r="K9" s="402"/>
      <c r="L9" s="403"/>
      <c r="M9" s="41"/>
      <c r="N9" s="56"/>
    </row>
    <row r="10" spans="1:14" ht="19.5" customHeight="1">
      <c r="A10" s="190"/>
      <c r="B10" s="186"/>
      <c r="C10" s="45"/>
      <c r="D10" s="444"/>
      <c r="E10" s="445"/>
      <c r="F10" s="445"/>
      <c r="G10" s="446"/>
      <c r="H10" s="404"/>
      <c r="I10" s="400"/>
      <c r="J10" s="400"/>
      <c r="K10" s="400"/>
      <c r="L10" s="405"/>
      <c r="M10" s="41"/>
      <c r="N10" s="56"/>
    </row>
    <row r="11" spans="1:14" ht="19.5" customHeight="1">
      <c r="A11" s="190">
        <f>LOOKUP(5,Időbeosztás!I2:I16,Időbeosztás!A2:A16)</f>
        <v>6</v>
      </c>
      <c r="B11" s="186" t="str">
        <f>LOOKUP(5,Időbeosztás!I2:I16,Időbeosztás!C2:C16)</f>
        <v>március 19.</v>
      </c>
      <c r="C11" s="45"/>
      <c r="E11" s="187" t="s">
        <v>238</v>
      </c>
      <c r="F11" s="222"/>
      <c r="G11" s="222"/>
      <c r="H11" s="45"/>
      <c r="I11" s="183" t="s">
        <v>53</v>
      </c>
      <c r="J11" s="183"/>
      <c r="K11" s="183"/>
      <c r="L11" s="447" t="s">
        <v>210</v>
      </c>
      <c r="M11" s="447"/>
      <c r="N11" s="56"/>
    </row>
    <row r="12" spans="1:14" ht="19.5" customHeight="1">
      <c r="A12" s="190"/>
      <c r="B12" s="186"/>
      <c r="C12" s="45"/>
      <c r="E12" s="222"/>
      <c r="F12" s="222"/>
      <c r="G12" s="222"/>
      <c r="H12" s="45"/>
      <c r="I12" s="183"/>
      <c r="J12" s="183"/>
      <c r="K12" s="183"/>
      <c r="L12" s="447"/>
      <c r="M12" s="447"/>
      <c r="N12" s="56"/>
    </row>
    <row r="13" spans="1:30" ht="19.5" customHeight="1">
      <c r="A13" s="190">
        <f>LOOKUP(6,Időbeosztás!I2:I16,Időbeosztás!A2:A16)</f>
        <v>8</v>
      </c>
      <c r="B13" s="186" t="str">
        <f>LOOKUP(6,Időbeosztás!I2:I16,Időbeosztás!C2:C16)</f>
        <v>április 2.</v>
      </c>
      <c r="C13" s="45"/>
      <c r="D13" s="294" t="s">
        <v>214</v>
      </c>
      <c r="E13" s="435"/>
      <c r="F13" s="435"/>
      <c r="G13" s="436"/>
      <c r="H13" s="440" t="s">
        <v>213</v>
      </c>
      <c r="I13" s="441"/>
      <c r="J13" s="441"/>
      <c r="K13" s="429" t="s">
        <v>209</v>
      </c>
      <c r="L13" s="430"/>
      <c r="M13" s="431"/>
      <c r="N13" s="44"/>
      <c r="AA13" s="12"/>
      <c r="AB13" s="18"/>
      <c r="AC13" s="18"/>
      <c r="AD13" s="18"/>
    </row>
    <row r="14" spans="1:30" ht="19.5" customHeight="1">
      <c r="A14" s="190"/>
      <c r="B14" s="186"/>
      <c r="C14" s="45"/>
      <c r="D14" s="437"/>
      <c r="E14" s="438"/>
      <c r="F14" s="438"/>
      <c r="G14" s="439"/>
      <c r="H14" s="441"/>
      <c r="I14" s="441"/>
      <c r="J14" s="441"/>
      <c r="K14" s="432"/>
      <c r="L14" s="433"/>
      <c r="M14" s="434"/>
      <c r="N14" s="44"/>
      <c r="AA14" s="18"/>
      <c r="AB14" s="18"/>
      <c r="AC14" s="18"/>
      <c r="AD14" s="18"/>
    </row>
    <row r="15" spans="1:14" ht="19.5" customHeight="1">
      <c r="A15" s="190">
        <f>LOOKUP(7,Időbeosztás!I2:I16,Időbeosztás!A2:A16)</f>
        <v>9</v>
      </c>
      <c r="B15" s="186" t="str">
        <f>LOOKUP(7,Időbeosztás!I2:I16,Időbeosztás!C2:C16)</f>
        <v>április 9.</v>
      </c>
      <c r="C15" s="58"/>
      <c r="D15" s="401" t="s">
        <v>211</v>
      </c>
      <c r="E15" s="442"/>
      <c r="F15" s="442"/>
      <c r="G15" s="443"/>
      <c r="H15" s="401" t="s">
        <v>212</v>
      </c>
      <c r="I15" s="402"/>
      <c r="J15" s="402"/>
      <c r="K15" s="402"/>
      <c r="L15" s="403"/>
      <c r="M15" s="41"/>
      <c r="N15" s="56"/>
    </row>
    <row r="16" spans="1:29" ht="19.5" customHeight="1">
      <c r="A16" s="190"/>
      <c r="B16" s="186"/>
      <c r="C16" s="58"/>
      <c r="D16" s="444"/>
      <c r="E16" s="445"/>
      <c r="F16" s="445"/>
      <c r="G16" s="446"/>
      <c r="H16" s="404"/>
      <c r="I16" s="400"/>
      <c r="J16" s="400"/>
      <c r="K16" s="400"/>
      <c r="L16" s="405"/>
      <c r="M16" s="41"/>
      <c r="N16" s="56"/>
      <c r="AA16" s="12"/>
      <c r="AB16" s="12"/>
      <c r="AC16" s="12"/>
    </row>
    <row r="17" spans="1:29" ht="19.5" customHeight="1">
      <c r="A17" s="190">
        <f>LOOKUP(8,Időbeosztás!I2:I16,Időbeosztás!A2:A16)</f>
        <v>10</v>
      </c>
      <c r="B17" s="186" t="str">
        <f>LOOKUP(8,Időbeosztás!I2:I16,Időbeosztás!C2:C16)</f>
        <v>április 16.</v>
      </c>
      <c r="C17" s="45"/>
      <c r="E17" s="187" t="s">
        <v>238</v>
      </c>
      <c r="F17" s="222"/>
      <c r="G17" s="222"/>
      <c r="H17" s="45"/>
      <c r="I17" s="183" t="s">
        <v>53</v>
      </c>
      <c r="J17" s="183"/>
      <c r="K17" s="183"/>
      <c r="L17" s="447" t="s">
        <v>210</v>
      </c>
      <c r="M17" s="447"/>
      <c r="N17" s="56"/>
      <c r="AA17" s="12"/>
      <c r="AB17" s="12"/>
      <c r="AC17" s="12"/>
    </row>
    <row r="18" spans="1:14" ht="19.5" customHeight="1">
      <c r="A18" s="190"/>
      <c r="B18" s="186"/>
      <c r="C18" s="45"/>
      <c r="E18" s="222"/>
      <c r="F18" s="222"/>
      <c r="G18" s="222"/>
      <c r="H18" s="45"/>
      <c r="I18" s="183"/>
      <c r="J18" s="183"/>
      <c r="K18" s="183"/>
      <c r="L18" s="447"/>
      <c r="M18" s="447"/>
      <c r="N18" s="56"/>
    </row>
    <row r="19" spans="1:14" ht="19.5" customHeight="1">
      <c r="A19" s="190">
        <f>LOOKUP(9,Időbeosztás!I2:I16,Időbeosztás!A2:A16)</f>
        <v>11</v>
      </c>
      <c r="B19" s="186" t="str">
        <f>LOOKUP(9,Időbeosztás!I2:I16,Időbeosztás!C2:C16)</f>
        <v>április 23.</v>
      </c>
      <c r="C19" s="59"/>
      <c r="D19" s="294" t="s">
        <v>214</v>
      </c>
      <c r="E19" s="435"/>
      <c r="F19" s="435"/>
      <c r="G19" s="436"/>
      <c r="H19" s="440" t="s">
        <v>213</v>
      </c>
      <c r="I19" s="441"/>
      <c r="J19" s="441"/>
      <c r="K19" s="429" t="s">
        <v>209</v>
      </c>
      <c r="L19" s="430"/>
      <c r="M19" s="431"/>
      <c r="N19" s="44"/>
    </row>
    <row r="20" spans="1:14" ht="19.5" customHeight="1">
      <c r="A20" s="190"/>
      <c r="B20" s="186"/>
      <c r="C20" s="59"/>
      <c r="D20" s="437"/>
      <c r="E20" s="438"/>
      <c r="F20" s="438"/>
      <c r="G20" s="439"/>
      <c r="H20" s="441"/>
      <c r="I20" s="441"/>
      <c r="J20" s="441"/>
      <c r="K20" s="432"/>
      <c r="L20" s="433"/>
      <c r="M20" s="434"/>
      <c r="N20" s="44"/>
    </row>
    <row r="21" spans="1:14" ht="19.5" customHeight="1">
      <c r="A21" s="190">
        <f>LOOKUP(10,Időbeosztás!I2:I16,Időbeosztás!A2:A16)</f>
        <v>12</v>
      </c>
      <c r="B21" s="186" t="str">
        <f>LOOKUP(10,Időbeosztás!I2:I16,Időbeosztás!C2:C16)</f>
        <v>április 30.</v>
      </c>
      <c r="C21" s="60"/>
      <c r="D21" s="401" t="s">
        <v>211</v>
      </c>
      <c r="E21" s="442"/>
      <c r="F21" s="442"/>
      <c r="G21" s="443"/>
      <c r="H21" s="401" t="s">
        <v>212</v>
      </c>
      <c r="I21" s="402"/>
      <c r="J21" s="402"/>
      <c r="K21" s="402"/>
      <c r="L21" s="403"/>
      <c r="M21" s="41"/>
      <c r="N21" s="56"/>
    </row>
    <row r="22" spans="1:14" ht="19.5" customHeight="1">
      <c r="A22" s="190"/>
      <c r="B22" s="186"/>
      <c r="C22" s="60"/>
      <c r="D22" s="444"/>
      <c r="E22" s="445"/>
      <c r="F22" s="445"/>
      <c r="G22" s="446"/>
      <c r="H22" s="404"/>
      <c r="I22" s="400"/>
      <c r="J22" s="400"/>
      <c r="K22" s="400"/>
      <c r="L22" s="405"/>
      <c r="M22" s="41"/>
      <c r="N22" s="56"/>
    </row>
    <row r="23" spans="1:14" ht="19.5" customHeight="1">
      <c r="A23" s="190">
        <f>LOOKUP(11,Időbeosztás!I2:I16,Időbeosztás!A2:A16)</f>
        <v>13</v>
      </c>
      <c r="B23" s="186" t="str">
        <f>LOOKUP(11,Időbeosztás!I2:I16,Időbeosztás!C2:C16)</f>
        <v>május 7.</v>
      </c>
      <c r="C23" s="59"/>
      <c r="E23" s="187" t="s">
        <v>238</v>
      </c>
      <c r="F23" s="222"/>
      <c r="G23" s="222"/>
      <c r="H23" s="183" t="s">
        <v>53</v>
      </c>
      <c r="I23" s="183"/>
      <c r="J23" s="183"/>
      <c r="K23" s="447" t="s">
        <v>210</v>
      </c>
      <c r="L23" s="447"/>
      <c r="M23" s="41"/>
      <c r="N23" s="56"/>
    </row>
    <row r="24" spans="1:14" ht="19.5" customHeight="1">
      <c r="A24" s="190"/>
      <c r="B24" s="186"/>
      <c r="C24" s="59"/>
      <c r="E24" s="222"/>
      <c r="F24" s="222"/>
      <c r="G24" s="222"/>
      <c r="H24" s="183"/>
      <c r="I24" s="183"/>
      <c r="J24" s="183"/>
      <c r="K24" s="447"/>
      <c r="L24" s="447"/>
      <c r="M24" s="41"/>
      <c r="N24" s="56"/>
    </row>
    <row r="25" spans="1:14" ht="19.5" customHeight="1">
      <c r="A25" s="190">
        <f>LOOKUP(12,Időbeosztás!I2:I16,Időbeosztás!A2:A16)</f>
        <v>14</v>
      </c>
      <c r="B25" s="186" t="str">
        <f>LOOKUP(12,Időbeosztás!I2:I16,Időbeosztás!C2:C16)</f>
        <v>május 14.</v>
      </c>
      <c r="C25" s="60"/>
      <c r="D25" s="294" t="s">
        <v>214</v>
      </c>
      <c r="E25" s="435"/>
      <c r="F25" s="435"/>
      <c r="G25" s="436"/>
      <c r="H25" s="440" t="s">
        <v>213</v>
      </c>
      <c r="I25" s="441"/>
      <c r="J25" s="441"/>
      <c r="K25" s="429" t="s">
        <v>209</v>
      </c>
      <c r="L25" s="430"/>
      <c r="M25" s="431"/>
      <c r="N25" s="44"/>
    </row>
    <row r="26" spans="1:14" ht="19.5" customHeight="1">
      <c r="A26" s="190"/>
      <c r="B26" s="186"/>
      <c r="C26" s="60"/>
      <c r="D26" s="437"/>
      <c r="E26" s="438"/>
      <c r="F26" s="438"/>
      <c r="G26" s="439"/>
      <c r="H26" s="441"/>
      <c r="I26" s="441"/>
      <c r="J26" s="441"/>
      <c r="K26" s="432"/>
      <c r="L26" s="433"/>
      <c r="M26" s="434"/>
      <c r="N26" s="44"/>
    </row>
    <row r="27" spans="1:14" ht="19.5" customHeight="1" thickBot="1">
      <c r="A27" s="244" t="s">
        <v>243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6"/>
    </row>
    <row r="28" ht="12.75">
      <c r="B28" s="20">
        <v>212</v>
      </c>
    </row>
    <row r="29" spans="2:14" ht="12.75">
      <c r="B29" s="428" t="s">
        <v>79</v>
      </c>
      <c r="C29" s="428"/>
      <c r="M29" s="4"/>
      <c r="N29" s="4"/>
    </row>
    <row r="30" spans="2:14" ht="12.75">
      <c r="B30" s="129" t="s">
        <v>244</v>
      </c>
      <c r="M30" s="4"/>
      <c r="N30" s="4"/>
    </row>
    <row r="31" spans="2:14" ht="12.75">
      <c r="B31" s="166">
        <v>106</v>
      </c>
      <c r="M31" s="4"/>
      <c r="N31" s="4"/>
    </row>
    <row r="32" spans="2:14" ht="12.75">
      <c r="B32" s="29"/>
      <c r="M32" s="4"/>
      <c r="N32" s="4"/>
    </row>
    <row r="33" spans="2:3" ht="12.75">
      <c r="B33" s="29"/>
      <c r="C33" s="4"/>
    </row>
    <row r="34" spans="2:3" ht="12.75">
      <c r="B34" s="29"/>
      <c r="C34" s="4"/>
    </row>
    <row r="35" spans="2:3" ht="12.75">
      <c r="B35" s="29"/>
      <c r="C35" s="29"/>
    </row>
    <row r="36" spans="2:3" ht="12.75">
      <c r="B36" s="29"/>
      <c r="C36" s="29"/>
    </row>
    <row r="37" spans="2:3" ht="12.75">
      <c r="B37" s="29"/>
      <c r="C37" s="29"/>
    </row>
    <row r="38" spans="2:3" ht="12.75">
      <c r="B38" s="29"/>
      <c r="C38" s="29"/>
    </row>
    <row r="39" spans="2:3" ht="12.75">
      <c r="B39" s="29"/>
      <c r="C39" s="29"/>
    </row>
    <row r="40" spans="2:3" ht="12.75">
      <c r="B40" s="29"/>
      <c r="C40" s="29"/>
    </row>
    <row r="41" spans="2:3" ht="12.75">
      <c r="B41" s="29"/>
      <c r="C41" s="29"/>
    </row>
    <row r="42" spans="2:3" ht="12.75">
      <c r="B42" s="29"/>
      <c r="C42" s="29"/>
    </row>
    <row r="43" spans="2:3" ht="12.75">
      <c r="B43" s="29"/>
      <c r="C43" s="29"/>
    </row>
    <row r="44" spans="2:3" ht="12.75">
      <c r="B44" s="29"/>
      <c r="C44" s="29"/>
    </row>
  </sheetData>
  <sheetProtection/>
  <mergeCells count="59">
    <mergeCell ref="D21:G22"/>
    <mergeCell ref="H21:L22"/>
    <mergeCell ref="K23:L24"/>
    <mergeCell ref="H23:J24"/>
    <mergeCell ref="E23:G24"/>
    <mergeCell ref="K25:M26"/>
    <mergeCell ref="D25:G26"/>
    <mergeCell ref="H25:J26"/>
    <mergeCell ref="D15:G16"/>
    <mergeCell ref="H15:L16"/>
    <mergeCell ref="L17:M18"/>
    <mergeCell ref="I17:K18"/>
    <mergeCell ref="K19:M20"/>
    <mergeCell ref="D19:G20"/>
    <mergeCell ref="H19:J20"/>
    <mergeCell ref="L5:M6"/>
    <mergeCell ref="I5:K6"/>
    <mergeCell ref="D9:G10"/>
    <mergeCell ref="H9:L10"/>
    <mergeCell ref="L11:M12"/>
    <mergeCell ref="I11:K12"/>
    <mergeCell ref="D13:G14"/>
    <mergeCell ref="H13:J14"/>
    <mergeCell ref="H7:J8"/>
    <mergeCell ref="E5:G6"/>
    <mergeCell ref="D3:G4"/>
    <mergeCell ref="A7:A8"/>
    <mergeCell ref="B7:B8"/>
    <mergeCell ref="A5:A6"/>
    <mergeCell ref="B5:B6"/>
    <mergeCell ref="H3:L4"/>
    <mergeCell ref="A25:A26"/>
    <mergeCell ref="B25:B26"/>
    <mergeCell ref="A23:A24"/>
    <mergeCell ref="B23:B24"/>
    <mergeCell ref="A19:A20"/>
    <mergeCell ref="B19:B20"/>
    <mergeCell ref="A21:A22"/>
    <mergeCell ref="B21:B22"/>
    <mergeCell ref="A17:A18"/>
    <mergeCell ref="A15:A16"/>
    <mergeCell ref="D7:G8"/>
    <mergeCell ref="A11:A12"/>
    <mergeCell ref="B11:B12"/>
    <mergeCell ref="A3:A4"/>
    <mergeCell ref="B3:B4"/>
    <mergeCell ref="B15:B16"/>
    <mergeCell ref="A13:A14"/>
    <mergeCell ref="B13:B14"/>
    <mergeCell ref="B29:C29"/>
    <mergeCell ref="A1:N1"/>
    <mergeCell ref="A27:N27"/>
    <mergeCell ref="K7:M8"/>
    <mergeCell ref="E11:G12"/>
    <mergeCell ref="K13:M14"/>
    <mergeCell ref="E17:G18"/>
    <mergeCell ref="A9:A10"/>
    <mergeCell ref="B9:B10"/>
    <mergeCell ref="B17:B18"/>
  </mergeCells>
  <printOptions horizontalCentered="1" verticalCentered="1"/>
  <pageMargins left="0.11811023622047245" right="0.11811023622047245" top="0.11811023622047245" bottom="0.11811023622047245" header="0.1968503937007874" footer="0.1968503937007874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17"/>
  <dimension ref="A1:AJ46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9.75390625" style="17" customWidth="1"/>
    <col min="2" max="2" width="12.75390625" style="17" customWidth="1"/>
    <col min="3" max="14" width="9.75390625" style="17" customWidth="1"/>
    <col min="15" max="36" width="9.125" style="17" customWidth="1"/>
    <col min="37" max="16384" width="9.125" style="17" customWidth="1"/>
  </cols>
  <sheetData>
    <row r="1" spans="1:14" ht="18">
      <c r="A1" s="241" t="s">
        <v>55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26" ht="25.5">
      <c r="A2" s="37" t="s">
        <v>8</v>
      </c>
      <c r="B2" s="38" t="s">
        <v>9</v>
      </c>
      <c r="C2" s="39" t="s">
        <v>16</v>
      </c>
      <c r="D2" s="39" t="s">
        <v>17</v>
      </c>
      <c r="E2" s="39" t="s">
        <v>18</v>
      </c>
      <c r="F2" s="39" t="s">
        <v>19</v>
      </c>
      <c r="G2" s="39" t="s">
        <v>20</v>
      </c>
      <c r="H2" s="39" t="s">
        <v>21</v>
      </c>
      <c r="I2" s="39" t="s">
        <v>22</v>
      </c>
      <c r="J2" s="39" t="s">
        <v>23</v>
      </c>
      <c r="K2" s="39" t="s">
        <v>24</v>
      </c>
      <c r="L2" s="134" t="s">
        <v>25</v>
      </c>
      <c r="M2" s="134" t="s">
        <v>26</v>
      </c>
      <c r="N2" s="135" t="s">
        <v>41</v>
      </c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19.5" customHeight="1">
      <c r="A3" s="213">
        <f>LOOKUP(1,Időbeosztás!I2:I16,Időbeosztás!A2:A16)</f>
        <v>0</v>
      </c>
      <c r="B3" s="214" t="str">
        <f>LOOKUP(1,Időbeosztás!I2:I16,Időbeosztás!C2:C16)</f>
        <v>február 6.</v>
      </c>
      <c r="C3" s="41"/>
      <c r="D3" s="462" t="s">
        <v>131</v>
      </c>
      <c r="E3" s="462"/>
      <c r="F3" s="462"/>
      <c r="G3" s="448" t="s">
        <v>85</v>
      </c>
      <c r="H3" s="449"/>
      <c r="I3" s="195" t="s">
        <v>233</v>
      </c>
      <c r="J3" s="191"/>
      <c r="K3" s="191"/>
      <c r="L3" s="192"/>
      <c r="M3" s="45"/>
      <c r="N3" s="43"/>
      <c r="S3" s="112"/>
      <c r="T3" s="112"/>
      <c r="U3" s="112"/>
      <c r="V3" s="112"/>
      <c r="W3" s="112"/>
      <c r="X3" s="89"/>
      <c r="Y3" s="90"/>
      <c r="Z3" s="90"/>
    </row>
    <row r="4" spans="1:26" ht="19.5" customHeight="1">
      <c r="A4" s="461"/>
      <c r="B4" s="460"/>
      <c r="C4" s="41"/>
      <c r="D4" s="462"/>
      <c r="E4" s="462"/>
      <c r="F4" s="462"/>
      <c r="G4" s="450"/>
      <c r="H4" s="451"/>
      <c r="I4" s="196"/>
      <c r="J4" s="193"/>
      <c r="K4" s="193"/>
      <c r="L4" s="384"/>
      <c r="M4" s="158"/>
      <c r="N4" s="43"/>
      <c r="S4" s="112"/>
      <c r="T4" s="112"/>
      <c r="U4" s="112"/>
      <c r="V4" s="112"/>
      <c r="W4" s="112"/>
      <c r="X4" s="90"/>
      <c r="Y4" s="90"/>
      <c r="Z4" s="90"/>
    </row>
    <row r="5" spans="1:36" ht="19.5" customHeight="1">
      <c r="A5" s="213">
        <f>LOOKUP(2,Időbeosztás!I2:I16,Időbeosztás!A2:A16)</f>
        <v>1</v>
      </c>
      <c r="B5" s="214" t="str">
        <f>LOOKUP(2,Időbeosztás!I2:I16,Időbeosztás!C2:C16)</f>
        <v>február 13.</v>
      </c>
      <c r="C5" s="45"/>
      <c r="D5" s="452" t="s">
        <v>107</v>
      </c>
      <c r="E5" s="453"/>
      <c r="F5" s="454"/>
      <c r="G5" s="45"/>
      <c r="H5" s="343" t="s">
        <v>237</v>
      </c>
      <c r="I5" s="470"/>
      <c r="J5" s="470"/>
      <c r="K5" s="471"/>
      <c r="L5" s="45"/>
      <c r="M5" s="45"/>
      <c r="N5" s="137"/>
      <c r="T5" s="89"/>
      <c r="U5" s="90"/>
      <c r="V5" s="89"/>
      <c r="W5" s="89"/>
      <c r="X5" s="89"/>
      <c r="Y5" s="89"/>
      <c r="Z5" s="82"/>
      <c r="AF5" s="6"/>
      <c r="AI5" s="12"/>
      <c r="AJ5" s="12"/>
    </row>
    <row r="6" spans="1:36" ht="19.5" customHeight="1">
      <c r="A6" s="461"/>
      <c r="B6" s="460"/>
      <c r="C6" s="45"/>
      <c r="D6" s="455"/>
      <c r="E6" s="456"/>
      <c r="F6" s="457"/>
      <c r="G6" s="45"/>
      <c r="H6" s="469"/>
      <c r="I6" s="472"/>
      <c r="J6" s="472"/>
      <c r="K6" s="473"/>
      <c r="L6" s="45"/>
      <c r="M6" s="45"/>
      <c r="N6" s="43"/>
      <c r="T6" s="90"/>
      <c r="U6" s="90"/>
      <c r="V6" s="89"/>
      <c r="W6" s="89"/>
      <c r="X6" s="89"/>
      <c r="Y6" s="89"/>
      <c r="Z6" s="82"/>
      <c r="AI6" s="12"/>
      <c r="AJ6" s="12"/>
    </row>
    <row r="7" spans="1:36" ht="19.5" customHeight="1">
      <c r="A7" s="213">
        <f>LOOKUP(3,Időbeosztás!I2:I16,Időbeosztás!A2:A16)</f>
        <v>2</v>
      </c>
      <c r="B7" s="214" t="str">
        <f>LOOKUP(3,Időbeosztás!I2:I16,Időbeosztás!C2:C16)</f>
        <v>február 20.</v>
      </c>
      <c r="C7" s="45"/>
      <c r="D7" s="373" t="s">
        <v>105</v>
      </c>
      <c r="E7" s="373"/>
      <c r="F7" s="452" t="s">
        <v>73</v>
      </c>
      <c r="G7" s="458"/>
      <c r="H7" s="453"/>
      <c r="I7" s="453"/>
      <c r="J7" s="454"/>
      <c r="K7" s="187" t="s">
        <v>227</v>
      </c>
      <c r="L7" s="468"/>
      <c r="M7" s="468"/>
      <c r="N7" s="86"/>
      <c r="S7" s="87"/>
      <c r="T7" s="87"/>
      <c r="U7" s="87"/>
      <c r="V7" s="106"/>
      <c r="W7" s="106"/>
      <c r="X7" s="106"/>
      <c r="Y7" s="106"/>
      <c r="Z7" s="112"/>
      <c r="AJ7" s="12"/>
    </row>
    <row r="8" spans="1:36" ht="19.5" customHeight="1">
      <c r="A8" s="461"/>
      <c r="B8" s="460"/>
      <c r="C8" s="45"/>
      <c r="D8" s="373"/>
      <c r="E8" s="373"/>
      <c r="F8" s="455"/>
      <c r="G8" s="458"/>
      <c r="H8" s="456"/>
      <c r="I8" s="456"/>
      <c r="J8" s="459"/>
      <c r="K8" s="352"/>
      <c r="L8" s="352"/>
      <c r="M8" s="352"/>
      <c r="N8" s="136"/>
      <c r="V8" s="106"/>
      <c r="W8" s="106"/>
      <c r="X8" s="106"/>
      <c r="Y8" s="106"/>
      <c r="Z8" s="112"/>
      <c r="AJ8" s="12"/>
    </row>
    <row r="9" spans="1:36" ht="19.5" customHeight="1">
      <c r="A9" s="213">
        <f>LOOKUP(4,Időbeosztás!I2:I16,Időbeosztás!A2:A16)</f>
        <v>3</v>
      </c>
      <c r="B9" s="214" t="str">
        <f>LOOKUP(4,Időbeosztás!I2:I16,Időbeosztás!C2:C16)</f>
        <v>február 27.</v>
      </c>
      <c r="C9" s="45"/>
      <c r="D9" s="462" t="s">
        <v>131</v>
      </c>
      <c r="E9" s="462"/>
      <c r="F9" s="474"/>
      <c r="G9" s="45"/>
      <c r="H9" s="187" t="s">
        <v>233</v>
      </c>
      <c r="I9" s="187"/>
      <c r="J9" s="187"/>
      <c r="K9" s="187"/>
      <c r="L9" s="45"/>
      <c r="M9" s="45"/>
      <c r="N9" s="43"/>
      <c r="V9" s="112"/>
      <c r="W9" s="112"/>
      <c r="X9" s="89"/>
      <c r="Y9" s="90"/>
      <c r="Z9" s="90"/>
      <c r="AF9" s="6"/>
      <c r="AI9" s="12"/>
      <c r="AJ9" s="12"/>
    </row>
    <row r="10" spans="1:36" ht="19.5" customHeight="1">
      <c r="A10" s="461"/>
      <c r="B10" s="460"/>
      <c r="C10" s="45"/>
      <c r="D10" s="462"/>
      <c r="E10" s="462"/>
      <c r="F10" s="462"/>
      <c r="G10" s="45"/>
      <c r="H10" s="187"/>
      <c r="I10" s="187"/>
      <c r="J10" s="187"/>
      <c r="K10" s="187"/>
      <c r="L10" s="45"/>
      <c r="M10" s="45"/>
      <c r="N10" s="43"/>
      <c r="S10" s="112"/>
      <c r="T10" s="112"/>
      <c r="U10" s="112"/>
      <c r="V10" s="112"/>
      <c r="W10" s="112"/>
      <c r="X10" s="90"/>
      <c r="Y10" s="90"/>
      <c r="Z10" s="90"/>
      <c r="AI10" s="12"/>
      <c r="AJ10" s="12"/>
    </row>
    <row r="11" spans="1:26" ht="19.5" customHeight="1">
      <c r="A11" s="213">
        <f>LOOKUP(5,Időbeosztás!I2:I16,Időbeosztás!A2:A16)</f>
        <v>6</v>
      </c>
      <c r="B11" s="214" t="str">
        <f>LOOKUP(5,Időbeosztás!I2:I16,Időbeosztás!C2:C16)</f>
        <v>március 19.</v>
      </c>
      <c r="C11" s="45"/>
      <c r="D11" s="452" t="s">
        <v>107</v>
      </c>
      <c r="E11" s="453"/>
      <c r="F11" s="454"/>
      <c r="G11" s="45"/>
      <c r="H11" s="343" t="s">
        <v>237</v>
      </c>
      <c r="I11" s="470"/>
      <c r="J11" s="470"/>
      <c r="K11" s="471"/>
      <c r="L11" s="45"/>
      <c r="M11" s="45"/>
      <c r="N11" s="133"/>
      <c r="T11" s="82"/>
      <c r="U11" s="82"/>
      <c r="V11" s="89"/>
      <c r="W11" s="89"/>
      <c r="X11" s="89"/>
      <c r="Y11" s="89"/>
      <c r="Z11" s="82"/>
    </row>
    <row r="12" spans="1:26" ht="19.5" customHeight="1">
      <c r="A12" s="461"/>
      <c r="B12" s="460"/>
      <c r="C12" s="45"/>
      <c r="D12" s="455"/>
      <c r="E12" s="456"/>
      <c r="F12" s="457"/>
      <c r="G12" s="45"/>
      <c r="H12" s="469"/>
      <c r="I12" s="472"/>
      <c r="J12" s="472"/>
      <c r="K12" s="473"/>
      <c r="L12" s="45"/>
      <c r="M12" s="45"/>
      <c r="N12" s="74"/>
      <c r="U12" s="82"/>
      <c r="V12" s="89"/>
      <c r="W12" s="89"/>
      <c r="X12" s="89"/>
      <c r="Y12" s="89"/>
      <c r="Z12" s="82"/>
    </row>
    <row r="13" spans="1:26" ht="19.5" customHeight="1">
      <c r="A13" s="213">
        <f>LOOKUP(6,Időbeosztás!I2:I16,Időbeosztás!A2:A16)</f>
        <v>8</v>
      </c>
      <c r="B13" s="214" t="str">
        <f>LOOKUP(6,Időbeosztás!I2:I16,Időbeosztás!C2:C16)</f>
        <v>április 2.</v>
      </c>
      <c r="C13" s="45"/>
      <c r="D13" s="373" t="s">
        <v>105</v>
      </c>
      <c r="E13" s="373"/>
      <c r="F13" s="452" t="s">
        <v>73</v>
      </c>
      <c r="G13" s="458"/>
      <c r="H13" s="453"/>
      <c r="I13" s="453"/>
      <c r="J13" s="454"/>
      <c r="K13" s="187" t="s">
        <v>227</v>
      </c>
      <c r="L13" s="352"/>
      <c r="M13" s="352"/>
      <c r="N13" s="86"/>
      <c r="U13" s="87"/>
      <c r="V13" s="106"/>
      <c r="W13" s="106"/>
      <c r="X13" s="106"/>
      <c r="Y13" s="106"/>
      <c r="Z13" s="112"/>
    </row>
    <row r="14" spans="1:26" ht="19.5" customHeight="1">
      <c r="A14" s="461"/>
      <c r="B14" s="460"/>
      <c r="C14" s="45"/>
      <c r="D14" s="373"/>
      <c r="E14" s="373"/>
      <c r="F14" s="455"/>
      <c r="G14" s="458"/>
      <c r="H14" s="458"/>
      <c r="I14" s="456"/>
      <c r="J14" s="459"/>
      <c r="K14" s="352"/>
      <c r="L14" s="352"/>
      <c r="M14" s="352"/>
      <c r="N14" s="86"/>
      <c r="U14" s="87"/>
      <c r="V14" s="106"/>
      <c r="W14" s="106"/>
      <c r="X14" s="106"/>
      <c r="Y14" s="106"/>
      <c r="Z14" s="112"/>
    </row>
    <row r="15" spans="1:26" ht="19.5" customHeight="1">
      <c r="A15" s="213">
        <f>LOOKUP(7,Időbeosztás!I2:I16,Időbeosztás!A2:A16)</f>
        <v>9</v>
      </c>
      <c r="B15" s="214" t="str">
        <f>LOOKUP(7,Időbeosztás!I2:I16,Időbeosztás!C2:C16)</f>
        <v>április 9.</v>
      </c>
      <c r="C15" s="58"/>
      <c r="D15" s="462" t="s">
        <v>131</v>
      </c>
      <c r="E15" s="462"/>
      <c r="F15" s="474"/>
      <c r="G15" s="45"/>
      <c r="H15" s="45"/>
      <c r="I15" s="187" t="s">
        <v>233</v>
      </c>
      <c r="J15" s="187"/>
      <c r="K15" s="187"/>
      <c r="L15" s="187"/>
      <c r="M15" s="45"/>
      <c r="N15" s="74"/>
      <c r="R15" s="112"/>
      <c r="S15" s="112"/>
      <c r="T15" s="112"/>
      <c r="U15" s="112"/>
      <c r="V15" s="112"/>
      <c r="W15" s="112"/>
      <c r="X15" s="89"/>
      <c r="Y15" s="90"/>
      <c r="Z15" s="82"/>
    </row>
    <row r="16" spans="1:26" ht="19.5" customHeight="1">
      <c r="A16" s="461"/>
      <c r="B16" s="460"/>
      <c r="C16" s="58"/>
      <c r="D16" s="462"/>
      <c r="E16" s="462"/>
      <c r="F16" s="462"/>
      <c r="G16" s="45"/>
      <c r="H16" s="45"/>
      <c r="I16" s="187"/>
      <c r="J16" s="187"/>
      <c r="K16" s="187"/>
      <c r="L16" s="187"/>
      <c r="M16" s="45"/>
      <c r="N16" s="74"/>
      <c r="R16" s="112"/>
      <c r="S16" s="112"/>
      <c r="T16" s="112"/>
      <c r="U16" s="112"/>
      <c r="V16" s="112"/>
      <c r="W16" s="112"/>
      <c r="X16" s="90"/>
      <c r="Y16" s="90"/>
      <c r="Z16" s="82"/>
    </row>
    <row r="17" spans="1:26" ht="19.5" customHeight="1">
      <c r="A17" s="213">
        <f>LOOKUP(8,Időbeosztás!I2:I16,Időbeosztás!A2:A16)</f>
        <v>10</v>
      </c>
      <c r="B17" s="214" t="str">
        <f>LOOKUP(8,Időbeosztás!I2:I16,Időbeosztás!C2:C16)</f>
        <v>április 16.</v>
      </c>
      <c r="C17" s="45"/>
      <c r="D17" s="452" t="s">
        <v>107</v>
      </c>
      <c r="E17" s="453"/>
      <c r="F17" s="454"/>
      <c r="G17" s="45"/>
      <c r="H17" s="469" t="s">
        <v>237</v>
      </c>
      <c r="I17" s="470"/>
      <c r="J17" s="470"/>
      <c r="K17" s="471"/>
      <c r="L17" s="80"/>
      <c r="M17" s="80"/>
      <c r="N17" s="43"/>
      <c r="T17" s="89"/>
      <c r="U17" s="89"/>
      <c r="V17" s="89"/>
      <c r="W17" s="89"/>
      <c r="X17" s="82"/>
      <c r="Y17" s="82"/>
      <c r="Z17" s="82"/>
    </row>
    <row r="18" spans="1:26" ht="19.5" customHeight="1">
      <c r="A18" s="461"/>
      <c r="B18" s="460"/>
      <c r="C18" s="45"/>
      <c r="D18" s="455"/>
      <c r="E18" s="456"/>
      <c r="F18" s="457"/>
      <c r="G18" s="45"/>
      <c r="H18" s="469"/>
      <c r="I18" s="472"/>
      <c r="J18" s="472"/>
      <c r="K18" s="473"/>
      <c r="L18" s="45"/>
      <c r="M18" s="158"/>
      <c r="N18" s="43"/>
      <c r="U18" s="89"/>
      <c r="V18" s="89"/>
      <c r="W18" s="89"/>
      <c r="X18" s="82"/>
      <c r="Y18" s="82"/>
      <c r="Z18" s="82"/>
    </row>
    <row r="19" spans="1:26" ht="19.5" customHeight="1">
      <c r="A19" s="213">
        <f>LOOKUP(9,Időbeosztás!I2:I16,Időbeosztás!A2:A16)</f>
        <v>11</v>
      </c>
      <c r="B19" s="214" t="str">
        <f>LOOKUP(9,Időbeosztás!I2:I16,Időbeosztás!C2:C16)</f>
        <v>április 23.</v>
      </c>
      <c r="C19" s="59"/>
      <c r="D19" s="373" t="s">
        <v>105</v>
      </c>
      <c r="E19" s="373"/>
      <c r="F19" s="452" t="s">
        <v>73</v>
      </c>
      <c r="G19" s="458"/>
      <c r="H19" s="453"/>
      <c r="I19" s="453"/>
      <c r="J19" s="454"/>
      <c r="K19" s="311" t="s">
        <v>227</v>
      </c>
      <c r="L19" s="316"/>
      <c r="M19" s="45"/>
      <c r="N19" s="44"/>
      <c r="U19" s="87"/>
      <c r="V19" s="106"/>
      <c r="W19" s="106"/>
      <c r="X19" s="106"/>
      <c r="Y19" s="106"/>
      <c r="Z19" s="82"/>
    </row>
    <row r="20" spans="1:26" ht="19.5" customHeight="1">
      <c r="A20" s="461"/>
      <c r="B20" s="460"/>
      <c r="C20" s="59"/>
      <c r="D20" s="373"/>
      <c r="E20" s="373"/>
      <c r="F20" s="455"/>
      <c r="G20" s="456"/>
      <c r="H20" s="456"/>
      <c r="I20" s="456"/>
      <c r="J20" s="459"/>
      <c r="K20" s="316"/>
      <c r="L20" s="316"/>
      <c r="M20" s="45"/>
      <c r="N20" s="44"/>
      <c r="R20" s="82"/>
      <c r="S20" s="87"/>
      <c r="T20" s="87"/>
      <c r="U20" s="87"/>
      <c r="V20" s="106"/>
      <c r="W20" s="106"/>
      <c r="X20" s="106"/>
      <c r="Y20" s="106"/>
      <c r="Z20" s="82"/>
    </row>
    <row r="21" spans="1:31" ht="19.5" customHeight="1">
      <c r="A21" s="213">
        <f>LOOKUP(10,Időbeosztás!I2:I16,Időbeosztás!A2:A16)</f>
        <v>12</v>
      </c>
      <c r="B21" s="214" t="str">
        <f>LOOKUP(10,Időbeosztás!I2:I16,Időbeosztás!C2:C16)</f>
        <v>április 30.</v>
      </c>
      <c r="C21" s="60"/>
      <c r="D21" s="462" t="s">
        <v>131</v>
      </c>
      <c r="E21" s="462"/>
      <c r="F21" s="474"/>
      <c r="G21" s="465" t="s">
        <v>85</v>
      </c>
      <c r="H21" s="449"/>
      <c r="I21" s="187" t="s">
        <v>233</v>
      </c>
      <c r="J21" s="187"/>
      <c r="K21" s="187"/>
      <c r="L21" s="187"/>
      <c r="M21" s="80"/>
      <c r="N21" s="74"/>
      <c r="R21" s="112"/>
      <c r="S21" s="112"/>
      <c r="T21" s="112"/>
      <c r="U21" s="112"/>
      <c r="V21" s="112"/>
      <c r="W21" s="112"/>
      <c r="X21" s="89"/>
      <c r="Y21" s="90"/>
      <c r="Z21" s="82"/>
      <c r="AA21" s="33"/>
      <c r="AE21" s="6"/>
    </row>
    <row r="22" spans="1:31" ht="19.5" customHeight="1">
      <c r="A22" s="461"/>
      <c r="B22" s="460"/>
      <c r="C22" s="60"/>
      <c r="D22" s="462"/>
      <c r="E22" s="462"/>
      <c r="F22" s="462"/>
      <c r="G22" s="466"/>
      <c r="H22" s="451"/>
      <c r="I22" s="187"/>
      <c r="J22" s="187"/>
      <c r="K22" s="187"/>
      <c r="L22" s="467"/>
      <c r="M22" s="158"/>
      <c r="N22" s="74"/>
      <c r="R22" s="112"/>
      <c r="S22" s="112"/>
      <c r="T22" s="112"/>
      <c r="U22" s="112"/>
      <c r="V22" s="112"/>
      <c r="W22" s="112"/>
      <c r="X22" s="90"/>
      <c r="Y22" s="90"/>
      <c r="Z22" s="82"/>
      <c r="AA22" s="33"/>
      <c r="AE22" s="6"/>
    </row>
    <row r="23" spans="1:26" ht="19.5" customHeight="1">
      <c r="A23" s="213">
        <f>LOOKUP(11,Időbeosztás!I2:I16,Időbeosztás!A2:A16)</f>
        <v>13</v>
      </c>
      <c r="B23" s="214" t="str">
        <f>LOOKUP(11,Időbeosztás!I2:I16,Időbeosztás!C2:C16)</f>
        <v>május 7.</v>
      </c>
      <c r="C23" s="59"/>
      <c r="D23" s="452" t="s">
        <v>107</v>
      </c>
      <c r="E23" s="453"/>
      <c r="F23" s="454"/>
      <c r="G23" s="45"/>
      <c r="H23" s="343" t="s">
        <v>237</v>
      </c>
      <c r="I23" s="470"/>
      <c r="J23" s="470"/>
      <c r="K23" s="471"/>
      <c r="L23" s="45"/>
      <c r="M23" s="45"/>
      <c r="N23" s="43"/>
      <c r="T23" s="89"/>
      <c r="U23" s="89"/>
      <c r="V23" s="89"/>
      <c r="W23" s="89"/>
      <c r="X23" s="89"/>
      <c r="Y23" s="90"/>
      <c r="Z23" s="82"/>
    </row>
    <row r="24" spans="1:26" ht="19.5" customHeight="1">
      <c r="A24" s="461"/>
      <c r="B24" s="460"/>
      <c r="C24" s="59"/>
      <c r="D24" s="455"/>
      <c r="E24" s="456"/>
      <c r="F24" s="457"/>
      <c r="G24" s="45"/>
      <c r="H24" s="469"/>
      <c r="I24" s="472"/>
      <c r="J24" s="472"/>
      <c r="K24" s="473"/>
      <c r="L24" s="45"/>
      <c r="M24" s="45"/>
      <c r="N24" s="43"/>
      <c r="T24" s="89"/>
      <c r="U24" s="89"/>
      <c r="V24" s="89"/>
      <c r="W24" s="89"/>
      <c r="X24" s="90"/>
      <c r="Y24" s="90"/>
      <c r="Z24" s="82"/>
    </row>
    <row r="25" spans="1:26" ht="19.5" customHeight="1">
      <c r="A25" s="213">
        <f>LOOKUP(12,Időbeosztás!I2:I16,Időbeosztás!A2:A16)</f>
        <v>14</v>
      </c>
      <c r="B25" s="214" t="str">
        <f>LOOKUP(12,Időbeosztás!I2:I16,Időbeosztás!C2:C16)</f>
        <v>május 14.</v>
      </c>
      <c r="C25" s="60"/>
      <c r="D25" s="373" t="s">
        <v>105</v>
      </c>
      <c r="E25" s="373"/>
      <c r="F25" s="452" t="s">
        <v>73</v>
      </c>
      <c r="G25" s="458"/>
      <c r="H25" s="453"/>
      <c r="I25" s="453"/>
      <c r="J25" s="454"/>
      <c r="K25" s="311" t="s">
        <v>227</v>
      </c>
      <c r="L25" s="464"/>
      <c r="M25" s="45"/>
      <c r="N25" s="44"/>
      <c r="T25" s="87"/>
      <c r="U25" s="87"/>
      <c r="V25" s="106"/>
      <c r="W25" s="106"/>
      <c r="X25" s="106"/>
      <c r="Y25" s="106"/>
      <c r="Z25" s="82"/>
    </row>
    <row r="26" spans="1:26" ht="19.5" customHeight="1">
      <c r="A26" s="461"/>
      <c r="B26" s="460"/>
      <c r="C26" s="60"/>
      <c r="D26" s="373"/>
      <c r="E26" s="373"/>
      <c r="F26" s="455"/>
      <c r="G26" s="456"/>
      <c r="H26" s="456"/>
      <c r="I26" s="456"/>
      <c r="J26" s="459"/>
      <c r="K26" s="316"/>
      <c r="L26" s="316"/>
      <c r="M26" s="45"/>
      <c r="N26" s="44"/>
      <c r="R26" s="82"/>
      <c r="S26" s="87"/>
      <c r="T26" s="87"/>
      <c r="U26" s="87"/>
      <c r="V26" s="106"/>
      <c r="W26" s="106"/>
      <c r="X26" s="106"/>
      <c r="Y26" s="106"/>
      <c r="Z26" s="82"/>
    </row>
    <row r="27" spans="1:26" ht="19.5" customHeight="1" thickBot="1">
      <c r="A27" s="244" t="s">
        <v>245</v>
      </c>
      <c r="B27" s="245"/>
      <c r="C27" s="245"/>
      <c r="D27" s="245"/>
      <c r="E27" s="245"/>
      <c r="F27" s="390"/>
      <c r="G27" s="390"/>
      <c r="H27" s="390"/>
      <c r="I27" s="390"/>
      <c r="J27" s="390"/>
      <c r="K27" s="245"/>
      <c r="L27" s="245"/>
      <c r="M27" s="390"/>
      <c r="N27" s="246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2:26" ht="12.75">
      <c r="B28" s="375" t="s">
        <v>65</v>
      </c>
      <c r="C28" s="375"/>
      <c r="R28" s="82"/>
      <c r="S28" s="82"/>
      <c r="T28" s="82"/>
      <c r="U28" s="82"/>
      <c r="V28" s="82"/>
      <c r="W28" s="82"/>
      <c r="X28" s="82"/>
      <c r="Y28" s="82"/>
      <c r="Z28" s="82"/>
    </row>
    <row r="29" spans="2:26" ht="12.75">
      <c r="B29" s="179">
        <v>239</v>
      </c>
      <c r="C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2:26" ht="12.75">
      <c r="B30" s="463" t="s">
        <v>79</v>
      </c>
      <c r="C30" s="463"/>
      <c r="R30" s="82"/>
      <c r="S30" s="82"/>
      <c r="T30" s="82"/>
      <c r="U30" s="82"/>
      <c r="V30" s="82"/>
      <c r="W30" s="82"/>
      <c r="X30" s="82"/>
      <c r="Y30" s="82"/>
      <c r="Z30" s="82"/>
    </row>
    <row r="31" spans="2:26" ht="12.75" customHeight="1">
      <c r="B31" s="123">
        <v>145</v>
      </c>
      <c r="I31" s="6"/>
      <c r="J31" s="6"/>
      <c r="R31" s="82"/>
      <c r="S31" s="82"/>
      <c r="T31" s="82"/>
      <c r="U31" s="82"/>
      <c r="V31" s="82"/>
      <c r="W31" s="82"/>
      <c r="X31" s="82"/>
      <c r="Y31" s="82"/>
      <c r="Z31" s="82"/>
    </row>
    <row r="32" spans="2:26" ht="12.75">
      <c r="B32" s="29"/>
      <c r="R32" s="82"/>
      <c r="S32" s="82"/>
      <c r="T32" s="82"/>
      <c r="U32" s="82"/>
      <c r="V32" s="82"/>
      <c r="W32" s="82"/>
      <c r="X32" s="82"/>
      <c r="Y32" s="82"/>
      <c r="Z32" s="82"/>
    </row>
    <row r="33" spans="2:26" ht="12.75">
      <c r="B33" s="29"/>
      <c r="M33" s="4"/>
      <c r="N33" s="4"/>
      <c r="R33" s="82"/>
      <c r="S33" s="82"/>
      <c r="T33" s="82"/>
      <c r="U33" s="82"/>
      <c r="V33" s="82"/>
      <c r="W33" s="82"/>
      <c r="X33" s="82"/>
      <c r="Y33" s="82"/>
      <c r="Z33" s="82"/>
    </row>
    <row r="34" spans="2:14" ht="12.75">
      <c r="B34" s="29"/>
      <c r="M34" s="4"/>
      <c r="N34" s="4"/>
    </row>
    <row r="35" spans="2:3" ht="12.75">
      <c r="B35" s="29"/>
      <c r="C35" s="4"/>
    </row>
    <row r="36" spans="2:3" ht="12.75">
      <c r="B36" s="29"/>
      <c r="C36" s="4"/>
    </row>
    <row r="37" spans="2:3" ht="12.75">
      <c r="B37" s="29"/>
      <c r="C37" s="29"/>
    </row>
    <row r="38" spans="2:3" ht="12.75">
      <c r="B38" s="29"/>
      <c r="C38" s="29"/>
    </row>
    <row r="39" spans="2:3" ht="12.75">
      <c r="B39" s="29"/>
      <c r="C39" s="29"/>
    </row>
    <row r="40" spans="2:3" ht="12.75">
      <c r="B40" s="29"/>
      <c r="C40" s="29"/>
    </row>
    <row r="41" spans="2:3" ht="12.75">
      <c r="B41" s="29"/>
      <c r="C41" s="29"/>
    </row>
    <row r="42" spans="2:3" ht="12.75">
      <c r="B42" s="29"/>
      <c r="C42" s="29"/>
    </row>
    <row r="43" spans="2:3" ht="12.75">
      <c r="B43" s="29"/>
      <c r="C43" s="29"/>
    </row>
    <row r="44" spans="2:3" ht="12.75">
      <c r="B44" s="29"/>
      <c r="C44" s="29"/>
    </row>
    <row r="45" spans="2:3" ht="12.75">
      <c r="B45" s="29"/>
      <c r="C45" s="29"/>
    </row>
    <row r="46" spans="2:3" ht="12.75">
      <c r="B46" s="29"/>
      <c r="C46" s="29"/>
    </row>
  </sheetData>
  <sheetProtection/>
  <mergeCells count="58">
    <mergeCell ref="B28:C28"/>
    <mergeCell ref="D5:F6"/>
    <mergeCell ref="H23:K24"/>
    <mergeCell ref="D21:F22"/>
    <mergeCell ref="I15:L16"/>
    <mergeCell ref="D9:F10"/>
    <mergeCell ref="D15:F16"/>
    <mergeCell ref="D25:E26"/>
    <mergeCell ref="F19:J20"/>
    <mergeCell ref="D19:E20"/>
    <mergeCell ref="B23:B24"/>
    <mergeCell ref="B25:B26"/>
    <mergeCell ref="A19:A20"/>
    <mergeCell ref="D23:F24"/>
    <mergeCell ref="A21:A22"/>
    <mergeCell ref="B21:B22"/>
    <mergeCell ref="A23:A24"/>
    <mergeCell ref="F25:J26"/>
    <mergeCell ref="A25:A26"/>
    <mergeCell ref="K19:L20"/>
    <mergeCell ref="D7:E8"/>
    <mergeCell ref="K7:M8"/>
    <mergeCell ref="I3:L4"/>
    <mergeCell ref="F7:J8"/>
    <mergeCell ref="D13:E14"/>
    <mergeCell ref="K13:M14"/>
    <mergeCell ref="H17:K18"/>
    <mergeCell ref="H5:K6"/>
    <mergeCell ref="H11:K12"/>
    <mergeCell ref="B30:C30"/>
    <mergeCell ref="B15:B16"/>
    <mergeCell ref="A27:N27"/>
    <mergeCell ref="A5:A6"/>
    <mergeCell ref="B11:B12"/>
    <mergeCell ref="A15:A16"/>
    <mergeCell ref="A11:A12"/>
    <mergeCell ref="K25:L26"/>
    <mergeCell ref="G21:H22"/>
    <mergeCell ref="I21:L22"/>
    <mergeCell ref="B17:B18"/>
    <mergeCell ref="D3:F4"/>
    <mergeCell ref="A3:A4"/>
    <mergeCell ref="B3:B4"/>
    <mergeCell ref="A7:A8"/>
    <mergeCell ref="B7:B8"/>
    <mergeCell ref="A9:A10"/>
    <mergeCell ref="B9:B10"/>
    <mergeCell ref="D11:F12"/>
    <mergeCell ref="G3:H4"/>
    <mergeCell ref="H9:K10"/>
    <mergeCell ref="D17:F18"/>
    <mergeCell ref="F13:J14"/>
    <mergeCell ref="A1:N1"/>
    <mergeCell ref="B19:B20"/>
    <mergeCell ref="B5:B6"/>
    <mergeCell ref="A13:A14"/>
    <mergeCell ref="A17:A18"/>
    <mergeCell ref="B13:B14"/>
  </mergeCells>
  <printOptions horizontalCentered="1" verticalCentered="1"/>
  <pageMargins left="0.1" right="0.1" top="0.1" bottom="0.1" header="0.2" footer="0.18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19"/>
  <dimension ref="A1:Z44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9.75390625" style="17" customWidth="1"/>
    <col min="2" max="2" width="12.75390625" style="17" customWidth="1"/>
    <col min="3" max="14" width="9.75390625" style="17" customWidth="1"/>
    <col min="15" max="15" width="9.125" style="17" customWidth="1"/>
    <col min="16" max="16384" width="9.125" style="17" customWidth="1"/>
  </cols>
  <sheetData>
    <row r="1" spans="1:14" ht="18">
      <c r="A1" s="241" t="s">
        <v>82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26" ht="25.5">
      <c r="A2" s="37" t="s">
        <v>8</v>
      </c>
      <c r="B2" s="38" t="s">
        <v>9</v>
      </c>
      <c r="C2" s="39" t="s">
        <v>16</v>
      </c>
      <c r="D2" s="39" t="s">
        <v>17</v>
      </c>
      <c r="E2" s="39" t="s">
        <v>18</v>
      </c>
      <c r="F2" s="39" t="s">
        <v>19</v>
      </c>
      <c r="G2" s="39" t="s">
        <v>20</v>
      </c>
      <c r="H2" s="39" t="s">
        <v>21</v>
      </c>
      <c r="I2" s="39" t="s">
        <v>22</v>
      </c>
      <c r="J2" s="39" t="s">
        <v>23</v>
      </c>
      <c r="K2" s="39" t="s">
        <v>24</v>
      </c>
      <c r="L2" s="39" t="s">
        <v>25</v>
      </c>
      <c r="M2" s="39" t="s">
        <v>26</v>
      </c>
      <c r="N2" s="40" t="s">
        <v>41</v>
      </c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19.5" customHeight="1">
      <c r="A3" s="190">
        <f>LOOKUP(1,Időbeosztás!I2:I16,Időbeosztás!A2:A16)</f>
        <v>0</v>
      </c>
      <c r="B3" s="186" t="str">
        <f>LOOKUP(1,Időbeosztás!I2:I16,Időbeosztás!C2:C16)</f>
        <v>február 6.</v>
      </c>
      <c r="C3" s="41"/>
      <c r="D3" s="138"/>
      <c r="E3" s="157"/>
      <c r="F3" s="138"/>
      <c r="G3" s="138"/>
      <c r="H3" s="138"/>
      <c r="I3" s="138"/>
      <c r="J3" s="45"/>
      <c r="K3" s="45"/>
      <c r="L3" s="45"/>
      <c r="M3" s="45"/>
      <c r="N3" s="43"/>
      <c r="O3" s="18"/>
      <c r="S3" s="51"/>
      <c r="T3" s="51"/>
      <c r="U3" s="51"/>
      <c r="V3" s="51"/>
      <c r="W3" s="51"/>
      <c r="X3" s="51"/>
      <c r="Y3" s="91"/>
      <c r="Z3" s="51"/>
    </row>
    <row r="4" spans="1:26" ht="19.5" customHeight="1">
      <c r="A4" s="190"/>
      <c r="B4" s="186"/>
      <c r="C4" s="41"/>
      <c r="D4" s="138"/>
      <c r="E4" s="157"/>
      <c r="F4" s="138"/>
      <c r="G4" s="138"/>
      <c r="H4" s="138"/>
      <c r="I4" s="138"/>
      <c r="J4" s="45"/>
      <c r="K4" s="45"/>
      <c r="L4" s="45"/>
      <c r="M4" s="45"/>
      <c r="N4" s="43"/>
      <c r="O4" s="18"/>
      <c r="S4" s="51"/>
      <c r="T4" s="51"/>
      <c r="U4" s="51"/>
      <c r="V4" s="51"/>
      <c r="W4" s="51"/>
      <c r="X4" s="51"/>
      <c r="Y4" s="91"/>
      <c r="Z4" s="51"/>
    </row>
    <row r="5" spans="1:26" ht="19.5" customHeight="1">
      <c r="A5" s="190">
        <f>LOOKUP(2,Időbeosztás!I2:I16,Időbeosztás!A2:A16)</f>
        <v>1</v>
      </c>
      <c r="B5" s="186" t="str">
        <f>LOOKUP(2,Időbeosztás!I2:I16,Időbeosztás!C2:C16)</f>
        <v>február 13.</v>
      </c>
      <c r="C5" s="41"/>
      <c r="D5" s="45"/>
      <c r="E5" s="152"/>
      <c r="F5" s="73"/>
      <c r="G5" s="73"/>
      <c r="H5" s="73"/>
      <c r="I5" s="138"/>
      <c r="J5" s="138"/>
      <c r="K5" s="138"/>
      <c r="L5" s="138"/>
      <c r="M5" s="138"/>
      <c r="N5" s="139"/>
      <c r="O5" s="18"/>
      <c r="T5" s="51"/>
      <c r="U5" s="51"/>
      <c r="V5" s="51"/>
      <c r="W5" s="51"/>
      <c r="X5" s="51"/>
      <c r="Y5" s="51"/>
      <c r="Z5" s="90"/>
    </row>
    <row r="6" spans="1:26" ht="19.5" customHeight="1">
      <c r="A6" s="190"/>
      <c r="B6" s="186"/>
      <c r="C6" s="41"/>
      <c r="D6" s="45"/>
      <c r="E6" s="152"/>
      <c r="F6" s="73"/>
      <c r="G6" s="73"/>
      <c r="H6" s="73"/>
      <c r="I6" s="138"/>
      <c r="J6" s="138"/>
      <c r="K6" s="138"/>
      <c r="L6" s="138"/>
      <c r="M6" s="138"/>
      <c r="N6" s="139"/>
      <c r="O6" s="18"/>
      <c r="T6" s="51"/>
      <c r="U6" s="51"/>
      <c r="V6" s="51"/>
      <c r="W6" s="51"/>
      <c r="X6" s="51"/>
      <c r="Y6" s="51"/>
      <c r="Z6" s="90"/>
    </row>
    <row r="7" spans="1:26" ht="19.5" customHeight="1">
      <c r="A7" s="190">
        <f>LOOKUP(3,Időbeosztás!I2:I16,Időbeosztás!A2:A16)</f>
        <v>2</v>
      </c>
      <c r="B7" s="186" t="str">
        <f>LOOKUP(3,Időbeosztás!I2:I16,Időbeosztás!C2:C16)</f>
        <v>február 20.</v>
      </c>
      <c r="C7" s="41"/>
      <c r="D7" s="45"/>
      <c r="E7" s="45"/>
      <c r="F7" s="73"/>
      <c r="G7" s="73"/>
      <c r="H7" s="183" t="s">
        <v>80</v>
      </c>
      <c r="I7" s="475"/>
      <c r="J7" s="73"/>
      <c r="K7" s="73"/>
      <c r="L7" s="73"/>
      <c r="M7" s="73"/>
      <c r="N7" s="77"/>
      <c r="O7" s="18"/>
      <c r="P7" s="51"/>
      <c r="Q7" s="51"/>
      <c r="R7" s="51"/>
      <c r="S7" s="51"/>
      <c r="T7" s="51"/>
      <c r="U7" s="51"/>
      <c r="V7" s="51"/>
      <c r="W7" s="51"/>
      <c r="X7" s="89"/>
      <c r="Y7" s="89"/>
      <c r="Z7" s="89"/>
    </row>
    <row r="8" spans="1:26" ht="19.5" customHeight="1">
      <c r="A8" s="190"/>
      <c r="B8" s="186"/>
      <c r="C8" s="41"/>
      <c r="D8" s="45"/>
      <c r="E8" s="45"/>
      <c r="F8" s="73"/>
      <c r="G8" s="73"/>
      <c r="H8" s="183"/>
      <c r="I8" s="475"/>
      <c r="J8" s="73"/>
      <c r="K8" s="73"/>
      <c r="L8" s="73"/>
      <c r="M8" s="73"/>
      <c r="N8" s="77"/>
      <c r="P8" s="87"/>
      <c r="Q8" s="87"/>
      <c r="R8" s="87"/>
      <c r="S8" s="87"/>
      <c r="T8" s="87"/>
      <c r="U8" s="87"/>
      <c r="V8" s="87"/>
      <c r="W8" s="87"/>
      <c r="X8" s="89"/>
      <c r="Y8" s="89"/>
      <c r="Z8" s="89"/>
    </row>
    <row r="9" spans="1:26" ht="19.5" customHeight="1">
      <c r="A9" s="190">
        <f>LOOKUP(4,Időbeosztás!I2:I16,Időbeosztás!A2:A16)</f>
        <v>3</v>
      </c>
      <c r="B9" s="186" t="str">
        <f>LOOKUP(4,Időbeosztás!I2:I16,Időbeosztás!C2:C16)</f>
        <v>február 27.</v>
      </c>
      <c r="C9" s="41"/>
      <c r="D9" s="138"/>
      <c r="E9" s="138"/>
      <c r="F9" s="138"/>
      <c r="G9" s="138"/>
      <c r="H9" s="138"/>
      <c r="I9" s="138"/>
      <c r="J9" s="45"/>
      <c r="K9" s="45"/>
      <c r="L9" s="45"/>
      <c r="M9" s="45"/>
      <c r="N9" s="43"/>
      <c r="P9" s="94"/>
      <c r="Q9" s="94"/>
      <c r="R9" s="87"/>
      <c r="S9" s="87"/>
      <c r="T9" s="87"/>
      <c r="U9" s="87"/>
      <c r="V9" s="87"/>
      <c r="W9" s="87"/>
      <c r="X9" s="87"/>
      <c r="Y9" s="87"/>
      <c r="Z9" s="51"/>
    </row>
    <row r="10" spans="1:26" ht="19.5" customHeight="1">
      <c r="A10" s="190"/>
      <c r="B10" s="186"/>
      <c r="C10" s="41"/>
      <c r="D10" s="138"/>
      <c r="E10" s="138"/>
      <c r="F10" s="138"/>
      <c r="G10" s="138"/>
      <c r="H10" s="138"/>
      <c r="I10" s="138"/>
      <c r="J10" s="45"/>
      <c r="K10" s="45"/>
      <c r="L10" s="45"/>
      <c r="M10" s="45"/>
      <c r="N10" s="43"/>
      <c r="O10" s="18"/>
      <c r="P10" s="94"/>
      <c r="Q10" s="94"/>
      <c r="R10" s="87"/>
      <c r="S10" s="87"/>
      <c r="T10" s="87"/>
      <c r="U10" s="87"/>
      <c r="V10" s="87"/>
      <c r="W10" s="87"/>
      <c r="X10" s="87"/>
      <c r="Y10" s="87"/>
      <c r="Z10" s="51"/>
    </row>
    <row r="11" spans="1:26" ht="19.5" customHeight="1">
      <c r="A11" s="190">
        <f>LOOKUP(5,Időbeosztás!I2:I16,Időbeosztás!A2:A16)</f>
        <v>6</v>
      </c>
      <c r="B11" s="186" t="str">
        <f>LOOKUP(5,Időbeosztás!I2:I16,Időbeosztás!C2:C16)</f>
        <v>március 19.</v>
      </c>
      <c r="C11" s="41"/>
      <c r="D11" s="45"/>
      <c r="E11" s="73"/>
      <c r="F11" s="73"/>
      <c r="G11" s="73"/>
      <c r="H11" s="73"/>
      <c r="I11" s="138"/>
      <c r="J11" s="138"/>
      <c r="K11" s="138"/>
      <c r="L11" s="138"/>
      <c r="M11" s="138"/>
      <c r="N11" s="139"/>
      <c r="O11" s="18"/>
      <c r="T11" s="95"/>
      <c r="U11" s="95"/>
      <c r="V11" s="95"/>
      <c r="W11" s="95"/>
      <c r="X11" s="95"/>
      <c r="Y11" s="95"/>
      <c r="Z11" s="90"/>
    </row>
    <row r="12" spans="1:26" ht="19.5" customHeight="1">
      <c r="A12" s="190"/>
      <c r="B12" s="186"/>
      <c r="C12" s="41"/>
      <c r="D12" s="45"/>
      <c r="E12" s="73"/>
      <c r="F12" s="73"/>
      <c r="G12" s="73"/>
      <c r="H12" s="73"/>
      <c r="I12" s="138"/>
      <c r="J12" s="138"/>
      <c r="K12" s="138"/>
      <c r="L12" s="138"/>
      <c r="M12" s="138"/>
      <c r="N12" s="139"/>
      <c r="O12" s="18"/>
      <c r="T12" s="95"/>
      <c r="U12" s="95"/>
      <c r="V12" s="95"/>
      <c r="W12" s="95"/>
      <c r="X12" s="95"/>
      <c r="Y12" s="95"/>
      <c r="Z12" s="90"/>
    </row>
    <row r="13" spans="1:26" ht="19.5" customHeight="1">
      <c r="A13" s="190">
        <f>LOOKUP(6,Időbeosztás!I2:I16,Időbeosztás!A2:A16)</f>
        <v>8</v>
      </c>
      <c r="B13" s="186" t="str">
        <f>LOOKUP(6,Időbeosztás!I2:I16,Időbeosztás!C2:C16)</f>
        <v>április 2.</v>
      </c>
      <c r="C13" s="41"/>
      <c r="D13" s="45"/>
      <c r="E13" s="45"/>
      <c r="F13" s="73"/>
      <c r="G13" s="73"/>
      <c r="H13" s="183" t="s">
        <v>80</v>
      </c>
      <c r="I13" s="475"/>
      <c r="J13" s="73"/>
      <c r="K13" s="73"/>
      <c r="L13" s="73"/>
      <c r="M13" s="73"/>
      <c r="N13" s="77"/>
      <c r="O13" s="18"/>
      <c r="P13" s="87"/>
      <c r="Q13" s="87"/>
      <c r="R13" s="87"/>
      <c r="S13" s="87"/>
      <c r="T13" s="87"/>
      <c r="U13" s="87"/>
      <c r="V13" s="87"/>
      <c r="W13" s="87"/>
      <c r="X13" s="95"/>
      <c r="Y13" s="95"/>
      <c r="Z13" s="95"/>
    </row>
    <row r="14" spans="1:26" ht="19.5" customHeight="1">
      <c r="A14" s="190"/>
      <c r="B14" s="186"/>
      <c r="C14" s="41"/>
      <c r="D14" s="45"/>
      <c r="E14" s="45"/>
      <c r="F14" s="73"/>
      <c r="G14" s="73"/>
      <c r="H14" s="183"/>
      <c r="I14" s="475"/>
      <c r="J14" s="73"/>
      <c r="K14" s="73"/>
      <c r="L14" s="73"/>
      <c r="M14" s="73"/>
      <c r="N14" s="77"/>
      <c r="O14" s="18"/>
      <c r="P14" s="87"/>
      <c r="Q14" s="87"/>
      <c r="R14" s="87"/>
      <c r="S14" s="87"/>
      <c r="T14" s="87"/>
      <c r="U14" s="87"/>
      <c r="V14" s="87"/>
      <c r="W14" s="87"/>
      <c r="X14" s="95"/>
      <c r="Y14" s="95"/>
      <c r="Z14" s="95"/>
    </row>
    <row r="15" spans="1:26" ht="19.5" customHeight="1">
      <c r="A15" s="190">
        <f>LOOKUP(7,Időbeosztás!I2:I16,Időbeosztás!A2:A16)</f>
        <v>9</v>
      </c>
      <c r="B15" s="186" t="str">
        <f>LOOKUP(7,Időbeosztás!I2:I16,Időbeosztás!C2:C16)</f>
        <v>április 9.</v>
      </c>
      <c r="C15" s="41"/>
      <c r="D15" s="138"/>
      <c r="E15" s="138"/>
      <c r="F15" s="138"/>
      <c r="G15" s="138"/>
      <c r="H15" s="138"/>
      <c r="I15" s="138"/>
      <c r="J15" s="45"/>
      <c r="K15" s="45"/>
      <c r="L15" s="45"/>
      <c r="M15" s="45"/>
      <c r="N15" s="43"/>
      <c r="O15" s="18"/>
      <c r="P15" s="94"/>
      <c r="Q15" s="94"/>
      <c r="R15" s="87"/>
      <c r="S15" s="87"/>
      <c r="T15" s="87"/>
      <c r="U15" s="87"/>
      <c r="V15" s="87"/>
      <c r="W15" s="87"/>
      <c r="X15" s="87"/>
      <c r="Y15" s="87"/>
      <c r="Z15" s="51"/>
    </row>
    <row r="16" spans="1:26" ht="19.5" customHeight="1">
      <c r="A16" s="190"/>
      <c r="B16" s="186"/>
      <c r="C16" s="41"/>
      <c r="D16" s="138"/>
      <c r="E16" s="138"/>
      <c r="F16" s="138"/>
      <c r="G16" s="138"/>
      <c r="H16" s="138"/>
      <c r="I16" s="138"/>
      <c r="J16" s="45"/>
      <c r="K16" s="45"/>
      <c r="L16" s="45"/>
      <c r="M16" s="45"/>
      <c r="N16" s="43"/>
      <c r="O16" s="18"/>
      <c r="P16" s="94"/>
      <c r="Q16" s="94"/>
      <c r="R16" s="87"/>
      <c r="S16" s="87"/>
      <c r="T16" s="87"/>
      <c r="U16" s="87"/>
      <c r="V16" s="87"/>
      <c r="W16" s="87"/>
      <c r="X16" s="87"/>
      <c r="Y16" s="87"/>
      <c r="Z16" s="51"/>
    </row>
    <row r="17" spans="1:26" ht="19.5" customHeight="1">
      <c r="A17" s="190">
        <f>LOOKUP(8,Időbeosztás!I2:I16,Időbeosztás!A2:A16)</f>
        <v>10</v>
      </c>
      <c r="B17" s="186" t="str">
        <f>LOOKUP(8,Időbeosztás!I2:I16,Időbeosztás!C2:C16)</f>
        <v>április 16.</v>
      </c>
      <c r="C17" s="41"/>
      <c r="D17" s="45"/>
      <c r="E17" s="73"/>
      <c r="F17" s="73"/>
      <c r="G17" s="73"/>
      <c r="H17" s="73"/>
      <c r="I17" s="138"/>
      <c r="J17" s="138"/>
      <c r="K17" s="138"/>
      <c r="L17" s="138"/>
      <c r="M17" s="138"/>
      <c r="N17" s="139"/>
      <c r="O17" s="18"/>
      <c r="T17" s="95"/>
      <c r="U17" s="95"/>
      <c r="V17" s="95"/>
      <c r="W17" s="95"/>
      <c r="X17" s="95"/>
      <c r="Y17" s="95"/>
      <c r="Z17" s="90"/>
    </row>
    <row r="18" spans="1:26" ht="19.5" customHeight="1">
      <c r="A18" s="190"/>
      <c r="B18" s="186"/>
      <c r="C18" s="41"/>
      <c r="D18" s="45"/>
      <c r="E18" s="73"/>
      <c r="F18" s="73"/>
      <c r="G18" s="73"/>
      <c r="H18" s="73"/>
      <c r="I18" s="138"/>
      <c r="J18" s="138"/>
      <c r="K18" s="138"/>
      <c r="L18" s="138"/>
      <c r="M18" s="138"/>
      <c r="N18" s="139"/>
      <c r="O18" s="18"/>
      <c r="T18" s="95"/>
      <c r="U18" s="95"/>
      <c r="V18" s="95"/>
      <c r="W18" s="95"/>
      <c r="X18" s="95"/>
      <c r="Y18" s="95"/>
      <c r="Z18" s="90"/>
    </row>
    <row r="19" spans="1:26" ht="19.5" customHeight="1">
      <c r="A19" s="190">
        <f>LOOKUP(9,Időbeosztás!I2:I16,Időbeosztás!A2:A16)</f>
        <v>11</v>
      </c>
      <c r="B19" s="186" t="str">
        <f>LOOKUP(9,Időbeosztás!I2:I16,Időbeosztás!C2:C16)</f>
        <v>április 23.</v>
      </c>
      <c r="C19" s="41"/>
      <c r="D19" s="45"/>
      <c r="E19" s="45"/>
      <c r="F19" s="73"/>
      <c r="G19" s="73"/>
      <c r="H19" s="183" t="s">
        <v>80</v>
      </c>
      <c r="I19" s="475"/>
      <c r="J19" s="73"/>
      <c r="K19" s="73"/>
      <c r="L19" s="73"/>
      <c r="M19" s="73"/>
      <c r="N19" s="77"/>
      <c r="O19" s="18"/>
      <c r="P19" s="87"/>
      <c r="Q19" s="87"/>
      <c r="R19" s="87"/>
      <c r="S19" s="87"/>
      <c r="T19" s="87"/>
      <c r="U19" s="87"/>
      <c r="V19" s="87"/>
      <c r="W19" s="87"/>
      <c r="X19" s="95"/>
      <c r="Y19" s="95"/>
      <c r="Z19" s="95"/>
    </row>
    <row r="20" spans="1:26" ht="19.5" customHeight="1">
      <c r="A20" s="190"/>
      <c r="B20" s="186"/>
      <c r="C20" s="41"/>
      <c r="D20" s="45"/>
      <c r="E20" s="45"/>
      <c r="F20" s="73"/>
      <c r="G20" s="73"/>
      <c r="H20" s="183"/>
      <c r="I20" s="475"/>
      <c r="J20" s="73"/>
      <c r="K20" s="73"/>
      <c r="L20" s="73"/>
      <c r="M20" s="73"/>
      <c r="N20" s="77"/>
      <c r="O20" s="18"/>
      <c r="P20" s="87"/>
      <c r="Q20" s="87"/>
      <c r="R20" s="87"/>
      <c r="S20" s="87"/>
      <c r="T20" s="87"/>
      <c r="U20" s="87"/>
      <c r="V20" s="87"/>
      <c r="W20" s="87"/>
      <c r="X20" s="95"/>
      <c r="Y20" s="95"/>
      <c r="Z20" s="95"/>
    </row>
    <row r="21" spans="1:26" ht="19.5" customHeight="1">
      <c r="A21" s="190">
        <f>LOOKUP(10,Időbeosztás!I2:I16,Időbeosztás!A2:A16)</f>
        <v>12</v>
      </c>
      <c r="B21" s="186" t="str">
        <f>LOOKUP(10,Időbeosztás!I2:I16,Időbeosztás!C2:C16)</f>
        <v>április 30.</v>
      </c>
      <c r="C21" s="41"/>
      <c r="D21" s="138"/>
      <c r="E21" s="138"/>
      <c r="F21" s="138"/>
      <c r="G21" s="138"/>
      <c r="H21" s="138"/>
      <c r="I21" s="138"/>
      <c r="J21" s="45"/>
      <c r="K21" s="45"/>
      <c r="L21" s="45"/>
      <c r="M21" s="45"/>
      <c r="N21" s="43"/>
      <c r="O21" s="18"/>
      <c r="P21" s="94"/>
      <c r="Q21" s="94"/>
      <c r="R21" s="89"/>
      <c r="S21" s="95"/>
      <c r="T21" s="95"/>
      <c r="U21" s="95"/>
      <c r="V21" s="89"/>
      <c r="W21" s="89"/>
      <c r="X21" s="89"/>
      <c r="Y21" s="91"/>
      <c r="Z21" s="51"/>
    </row>
    <row r="22" spans="1:26" ht="19.5" customHeight="1">
      <c r="A22" s="190"/>
      <c r="B22" s="186"/>
      <c r="C22" s="41"/>
      <c r="D22" s="138"/>
      <c r="E22" s="138"/>
      <c r="F22" s="138"/>
      <c r="G22" s="138"/>
      <c r="H22" s="138"/>
      <c r="I22" s="138"/>
      <c r="J22" s="45"/>
      <c r="K22" s="45"/>
      <c r="L22" s="45"/>
      <c r="M22" s="45"/>
      <c r="N22" s="43"/>
      <c r="O22" s="18"/>
      <c r="P22" s="94"/>
      <c r="Q22" s="94"/>
      <c r="R22" s="89"/>
      <c r="S22" s="95"/>
      <c r="T22" s="95"/>
      <c r="U22" s="95"/>
      <c r="V22" s="89"/>
      <c r="W22" s="89"/>
      <c r="X22" s="89"/>
      <c r="Y22" s="91"/>
      <c r="Z22" s="51"/>
    </row>
    <row r="23" spans="1:26" ht="19.5" customHeight="1">
      <c r="A23" s="190">
        <f>LOOKUP(11,Időbeosztás!I2:I16,Időbeosztás!A2:A16)</f>
        <v>13</v>
      </c>
      <c r="B23" s="186" t="str">
        <f>LOOKUP(11,Időbeosztás!I2:I16,Időbeosztás!C2:C16)</f>
        <v>május 7.</v>
      </c>
      <c r="C23" s="41"/>
      <c r="D23" s="45"/>
      <c r="E23" s="73"/>
      <c r="F23" s="73"/>
      <c r="G23" s="73"/>
      <c r="H23" s="73"/>
      <c r="I23" s="138"/>
      <c r="J23" s="138"/>
      <c r="K23" s="138"/>
      <c r="L23" s="138"/>
      <c r="M23" s="138"/>
      <c r="N23" s="139"/>
      <c r="O23" s="18"/>
      <c r="T23" s="95"/>
      <c r="U23" s="95"/>
      <c r="V23" s="95"/>
      <c r="W23" s="95"/>
      <c r="X23" s="95"/>
      <c r="Y23" s="95"/>
      <c r="Z23" s="90"/>
    </row>
    <row r="24" spans="1:26" ht="19.5" customHeight="1">
      <c r="A24" s="190"/>
      <c r="B24" s="186"/>
      <c r="C24" s="41"/>
      <c r="D24" s="45"/>
      <c r="E24" s="73"/>
      <c r="F24" s="73"/>
      <c r="G24" s="73"/>
      <c r="H24" s="73"/>
      <c r="I24" s="138"/>
      <c r="J24" s="138"/>
      <c r="K24" s="138"/>
      <c r="L24" s="138"/>
      <c r="M24" s="138"/>
      <c r="N24" s="139"/>
      <c r="O24" s="18"/>
      <c r="T24" s="95"/>
      <c r="U24" s="95"/>
      <c r="V24" s="95"/>
      <c r="W24" s="95"/>
      <c r="X24" s="95"/>
      <c r="Y24" s="95"/>
      <c r="Z24" s="90"/>
    </row>
    <row r="25" spans="1:26" ht="19.5" customHeight="1">
      <c r="A25" s="190">
        <f>LOOKUP(12,Időbeosztás!I2:I16,Időbeosztás!A2:A16)</f>
        <v>14</v>
      </c>
      <c r="B25" s="186" t="str">
        <f>LOOKUP(12,Időbeosztás!I2:I16,Időbeosztás!C2:C16)</f>
        <v>május 14.</v>
      </c>
      <c r="C25" s="41"/>
      <c r="D25" s="45"/>
      <c r="E25" s="45"/>
      <c r="F25" s="73"/>
      <c r="G25" s="73"/>
      <c r="H25" s="183" t="s">
        <v>80</v>
      </c>
      <c r="I25" s="475"/>
      <c r="J25" s="73"/>
      <c r="K25" s="73"/>
      <c r="L25" s="73"/>
      <c r="M25" s="73"/>
      <c r="N25" s="55"/>
      <c r="O25" s="18"/>
      <c r="P25" s="87"/>
      <c r="Q25" s="87"/>
      <c r="R25" s="87"/>
      <c r="S25" s="87"/>
      <c r="T25" s="87"/>
      <c r="U25" s="87"/>
      <c r="V25" s="87"/>
      <c r="W25" s="87"/>
      <c r="X25" s="51"/>
      <c r="Y25" s="51"/>
      <c r="Z25" s="90"/>
    </row>
    <row r="26" spans="1:26" ht="19.5" customHeight="1">
      <c r="A26" s="190"/>
      <c r="B26" s="186"/>
      <c r="C26" s="41"/>
      <c r="D26" s="45"/>
      <c r="E26" s="45"/>
      <c r="F26" s="73"/>
      <c r="G26" s="73"/>
      <c r="H26" s="183"/>
      <c r="I26" s="475"/>
      <c r="J26" s="73"/>
      <c r="K26" s="73"/>
      <c r="L26" s="73"/>
      <c r="M26" s="73"/>
      <c r="N26" s="55"/>
      <c r="O26" s="18"/>
      <c r="P26" s="87"/>
      <c r="Q26" s="87"/>
      <c r="R26" s="87"/>
      <c r="S26" s="87"/>
      <c r="T26" s="87"/>
      <c r="U26" s="87"/>
      <c r="V26" s="87"/>
      <c r="W26" s="87"/>
      <c r="X26" s="51"/>
      <c r="Y26" s="51"/>
      <c r="Z26" s="90"/>
    </row>
    <row r="27" spans="1:26" ht="19.5" customHeight="1" thickBot="1">
      <c r="A27" s="366" t="s">
        <v>253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8"/>
      <c r="O27" s="18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2:26" ht="12.75">
      <c r="B28" s="1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2:26" ht="12.75">
      <c r="B29" s="11"/>
      <c r="N29" s="4"/>
      <c r="P29" s="51"/>
      <c r="Q29" s="51"/>
      <c r="R29" s="89"/>
      <c r="S29" s="89"/>
      <c r="T29" s="89"/>
      <c r="U29" s="51"/>
      <c r="V29" s="51"/>
      <c r="W29" s="51"/>
      <c r="X29" s="51"/>
      <c r="Y29" s="51"/>
      <c r="Z29" s="51"/>
    </row>
    <row r="30" spans="2:26" ht="12.75">
      <c r="B30" s="29"/>
      <c r="N30" s="4"/>
      <c r="P30" s="51"/>
      <c r="Q30" s="51"/>
      <c r="R30" s="89"/>
      <c r="S30" s="89"/>
      <c r="T30" s="89"/>
      <c r="U30" s="51"/>
      <c r="V30" s="51"/>
      <c r="W30" s="51"/>
      <c r="X30" s="51"/>
      <c r="Y30" s="51"/>
      <c r="Z30" s="51"/>
    </row>
    <row r="31" spans="2:14" ht="12.75">
      <c r="B31" s="29"/>
      <c r="M31" s="4"/>
      <c r="N31" s="4"/>
    </row>
    <row r="32" spans="2:14" ht="12.75">
      <c r="B32" s="29"/>
      <c r="M32" s="4"/>
      <c r="N32" s="4"/>
    </row>
    <row r="33" spans="2:3" ht="12.75">
      <c r="B33" s="29"/>
      <c r="C33" s="4"/>
    </row>
    <row r="34" spans="2:3" ht="12.75">
      <c r="B34" s="29"/>
      <c r="C34" s="4"/>
    </row>
    <row r="35" spans="2:3" ht="12.75">
      <c r="B35" s="29"/>
      <c r="C35" s="29"/>
    </row>
    <row r="36" spans="2:3" ht="12.75">
      <c r="B36" s="29"/>
      <c r="C36" s="29"/>
    </row>
    <row r="37" spans="2:3" ht="12.75">
      <c r="B37" s="29"/>
      <c r="C37" s="29"/>
    </row>
    <row r="38" spans="2:3" ht="12.75">
      <c r="B38" s="29"/>
      <c r="C38" s="29"/>
    </row>
    <row r="39" spans="2:3" ht="12.75">
      <c r="B39" s="29"/>
      <c r="C39" s="29"/>
    </row>
    <row r="40" spans="2:3" ht="12.75">
      <c r="B40" s="29"/>
      <c r="C40" s="29"/>
    </row>
    <row r="41" spans="2:3" ht="12.75">
      <c r="B41" s="29"/>
      <c r="C41" s="29"/>
    </row>
    <row r="42" spans="2:3" ht="12.75">
      <c r="B42" s="29"/>
      <c r="C42" s="29"/>
    </row>
    <row r="43" spans="2:3" ht="12.75">
      <c r="B43" s="29"/>
      <c r="C43" s="29"/>
    </row>
    <row r="44" spans="2:3" ht="12.75">
      <c r="B44" s="29"/>
      <c r="C44" s="29"/>
    </row>
  </sheetData>
  <sheetProtection/>
  <mergeCells count="30">
    <mergeCell ref="H13:I14"/>
    <mergeCell ref="H7:I8"/>
    <mergeCell ref="H19:I20"/>
    <mergeCell ref="A1:N1"/>
    <mergeCell ref="A3:A4"/>
    <mergeCell ref="B3:B4"/>
    <mergeCell ref="A9:A10"/>
    <mergeCell ref="B9:B10"/>
    <mergeCell ref="A11:A12"/>
    <mergeCell ref="B11:B12"/>
    <mergeCell ref="A5:A6"/>
    <mergeCell ref="B5:B6"/>
    <mergeCell ref="A7:A8"/>
    <mergeCell ref="B7:B8"/>
    <mergeCell ref="B17:B18"/>
    <mergeCell ref="A19:A20"/>
    <mergeCell ref="B19:B20"/>
    <mergeCell ref="A13:A14"/>
    <mergeCell ref="B13:B14"/>
    <mergeCell ref="A15:A16"/>
    <mergeCell ref="B15:B16"/>
    <mergeCell ref="A17:A18"/>
    <mergeCell ref="A25:A26"/>
    <mergeCell ref="B25:B26"/>
    <mergeCell ref="A27:N27"/>
    <mergeCell ref="A21:A22"/>
    <mergeCell ref="B21:B22"/>
    <mergeCell ref="A23:A24"/>
    <mergeCell ref="B23:B24"/>
    <mergeCell ref="H25:I26"/>
  </mergeCells>
  <printOptions horizontalCentered="1" verticalCentered="1"/>
  <pageMargins left="0.1" right="0.1" top="0.1" bottom="0.1" header="0.23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A34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9.75390625" style="17" customWidth="1"/>
    <col min="2" max="2" width="12.75390625" style="17" customWidth="1"/>
    <col min="3" max="14" width="9.75390625" style="17" customWidth="1"/>
    <col min="15" max="32" width="9.125" style="17" customWidth="1"/>
    <col min="33" max="16384" width="9.125" style="17" customWidth="1"/>
  </cols>
  <sheetData>
    <row r="1" spans="1:14" ht="18">
      <c r="A1" s="241" t="s">
        <v>27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27" ht="25.5">
      <c r="A2" s="37" t="s">
        <v>8</v>
      </c>
      <c r="B2" s="38" t="s">
        <v>9</v>
      </c>
      <c r="C2" s="39" t="s">
        <v>16</v>
      </c>
      <c r="D2" s="39" t="s">
        <v>17</v>
      </c>
      <c r="E2" s="39" t="s">
        <v>18</v>
      </c>
      <c r="F2" s="39" t="s">
        <v>19</v>
      </c>
      <c r="G2" s="39" t="s">
        <v>20</v>
      </c>
      <c r="H2" s="39" t="s">
        <v>21</v>
      </c>
      <c r="I2" s="39" t="s">
        <v>22</v>
      </c>
      <c r="J2" s="39" t="s">
        <v>23</v>
      </c>
      <c r="K2" s="39" t="s">
        <v>24</v>
      </c>
      <c r="L2" s="39" t="s">
        <v>25</v>
      </c>
      <c r="M2" s="39" t="s">
        <v>26</v>
      </c>
      <c r="N2" s="40" t="s">
        <v>41</v>
      </c>
      <c r="O2" s="22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51"/>
    </row>
    <row r="3" spans="1:15" ht="19.5" customHeight="1">
      <c r="A3" s="190">
        <f>LOOKUP(1,Időbeosztás!I2:I16,Időbeosztás!A2:A16)</f>
        <v>0</v>
      </c>
      <c r="B3" s="186" t="str">
        <f>LOOKUP(1,Időbeosztás!I2:I16,Időbeosztás!C2:C16)</f>
        <v>február 6.</v>
      </c>
      <c r="C3" s="38"/>
      <c r="D3" s="249" t="s">
        <v>216</v>
      </c>
      <c r="E3" s="249"/>
      <c r="F3" s="249"/>
      <c r="G3" s="238" t="s">
        <v>219</v>
      </c>
      <c r="H3" s="238"/>
      <c r="I3" s="238"/>
      <c r="J3" s="238"/>
      <c r="K3" s="269" t="s">
        <v>174</v>
      </c>
      <c r="L3" s="270"/>
      <c r="M3" s="270"/>
      <c r="N3" s="271"/>
      <c r="O3" s="22"/>
    </row>
    <row r="4" spans="1:20" ht="19.5" customHeight="1">
      <c r="A4" s="190"/>
      <c r="B4" s="186"/>
      <c r="C4" s="38"/>
      <c r="D4" s="249"/>
      <c r="E4" s="249"/>
      <c r="F4" s="249"/>
      <c r="G4" s="238"/>
      <c r="H4" s="238"/>
      <c r="I4" s="238"/>
      <c r="J4" s="238"/>
      <c r="K4" s="270"/>
      <c r="L4" s="270"/>
      <c r="M4" s="270"/>
      <c r="N4" s="271"/>
      <c r="O4" s="22"/>
      <c r="P4" s="156"/>
      <c r="Q4" s="156"/>
      <c r="R4" s="156"/>
      <c r="S4" s="156"/>
      <c r="T4" s="51"/>
    </row>
    <row r="5" spans="1:15" ht="19.5" customHeight="1">
      <c r="A5" s="190">
        <f>LOOKUP(2,Időbeosztás!I2:I16,Időbeosztás!A2:A16)</f>
        <v>1</v>
      </c>
      <c r="B5" s="186" t="str">
        <f>LOOKUP(2,Időbeosztás!I2:I16,Időbeosztás!C2:C16)</f>
        <v>február 13.</v>
      </c>
      <c r="C5" s="45"/>
      <c r="D5" s="238" t="s">
        <v>177</v>
      </c>
      <c r="E5" s="238"/>
      <c r="F5" s="238"/>
      <c r="G5" s="253" t="s">
        <v>215</v>
      </c>
      <c r="H5" s="251"/>
      <c r="I5" s="269" t="s">
        <v>173</v>
      </c>
      <c r="J5" s="269"/>
      <c r="K5" s="269"/>
      <c r="L5" s="275" t="s">
        <v>74</v>
      </c>
      <c r="M5" s="276"/>
      <c r="N5" s="282"/>
      <c r="O5" s="22"/>
    </row>
    <row r="6" spans="1:15" ht="19.5" customHeight="1">
      <c r="A6" s="190"/>
      <c r="B6" s="186"/>
      <c r="C6" s="45"/>
      <c r="D6" s="238"/>
      <c r="E6" s="238"/>
      <c r="F6" s="238"/>
      <c r="G6" s="254"/>
      <c r="H6" s="252"/>
      <c r="I6" s="269"/>
      <c r="J6" s="269"/>
      <c r="K6" s="269"/>
      <c r="L6" s="272" t="s">
        <v>132</v>
      </c>
      <c r="M6" s="273"/>
      <c r="N6" s="43"/>
      <c r="O6" s="22"/>
    </row>
    <row r="7" spans="1:15" ht="19.5" customHeight="1">
      <c r="A7" s="190">
        <f>LOOKUP(3,Időbeosztás!I2:I16,Időbeosztás!A2:A16)</f>
        <v>2</v>
      </c>
      <c r="B7" s="186" t="str">
        <f>LOOKUP(3,Időbeosztás!I2:I16,Időbeosztás!C2:C16)</f>
        <v>február 20.</v>
      </c>
      <c r="C7" s="45"/>
      <c r="D7" s="235" t="s">
        <v>235</v>
      </c>
      <c r="E7" s="236"/>
      <c r="F7" s="236"/>
      <c r="G7" s="237"/>
      <c r="H7" s="45"/>
      <c r="I7" s="45"/>
      <c r="J7" s="262" t="s">
        <v>172</v>
      </c>
      <c r="K7" s="263"/>
      <c r="L7" s="264"/>
      <c r="M7" s="257" t="s">
        <v>176</v>
      </c>
      <c r="N7" s="258"/>
      <c r="O7" s="22"/>
    </row>
    <row r="8" spans="1:15" ht="19.5" customHeight="1">
      <c r="A8" s="190"/>
      <c r="B8" s="186"/>
      <c r="C8" s="45"/>
      <c r="D8" s="231" t="s">
        <v>234</v>
      </c>
      <c r="E8" s="232"/>
      <c r="F8" s="233" t="s">
        <v>250</v>
      </c>
      <c r="G8" s="234"/>
      <c r="H8" s="45"/>
      <c r="I8" s="45"/>
      <c r="J8" s="265"/>
      <c r="K8" s="266"/>
      <c r="L8" s="267"/>
      <c r="M8" s="259"/>
      <c r="N8" s="260"/>
      <c r="O8" s="22"/>
    </row>
    <row r="9" spans="1:14" ht="19.5" customHeight="1">
      <c r="A9" s="190">
        <f>LOOKUP(4,Időbeosztás!I2:I16,Időbeosztás!A2:A16)</f>
        <v>3</v>
      </c>
      <c r="B9" s="186" t="str">
        <f>LOOKUP(4,Időbeosztás!I2:I16,Időbeosztás!C2:C16)</f>
        <v>február 27.</v>
      </c>
      <c r="C9" s="45"/>
      <c r="D9" s="249" t="s">
        <v>216</v>
      </c>
      <c r="E9" s="249"/>
      <c r="F9" s="249"/>
      <c r="G9" s="238" t="s">
        <v>219</v>
      </c>
      <c r="H9" s="238"/>
      <c r="I9" s="238"/>
      <c r="J9" s="238"/>
      <c r="K9" s="269" t="s">
        <v>174</v>
      </c>
      <c r="L9" s="270"/>
      <c r="M9" s="270"/>
      <c r="N9" s="271"/>
    </row>
    <row r="10" spans="1:14" ht="19.5" customHeight="1">
      <c r="A10" s="190"/>
      <c r="B10" s="186"/>
      <c r="C10" s="45"/>
      <c r="D10" s="249"/>
      <c r="E10" s="249"/>
      <c r="F10" s="249"/>
      <c r="G10" s="238"/>
      <c r="H10" s="238"/>
      <c r="I10" s="238"/>
      <c r="J10" s="238"/>
      <c r="K10" s="270"/>
      <c r="L10" s="270"/>
      <c r="M10" s="270"/>
      <c r="N10" s="271"/>
    </row>
    <row r="11" spans="1:15" ht="19.5" customHeight="1">
      <c r="A11" s="190">
        <f>LOOKUP(5,Időbeosztás!I2:I16,Időbeosztás!A2:A16)</f>
        <v>6</v>
      </c>
      <c r="B11" s="186" t="str">
        <f>LOOKUP(5,Időbeosztás!I2:I16,Időbeosztás!C2:C16)</f>
        <v>március 19.</v>
      </c>
      <c r="C11" s="45"/>
      <c r="D11" s="238" t="s">
        <v>177</v>
      </c>
      <c r="E11" s="238"/>
      <c r="F11" s="238"/>
      <c r="G11" s="253" t="s">
        <v>215</v>
      </c>
      <c r="H11" s="251"/>
      <c r="I11" s="269" t="s">
        <v>173</v>
      </c>
      <c r="J11" s="269"/>
      <c r="K11" s="269"/>
      <c r="L11" s="275" t="s">
        <v>74</v>
      </c>
      <c r="M11" s="276"/>
      <c r="N11" s="282"/>
      <c r="O11" s="22"/>
    </row>
    <row r="12" spans="1:15" ht="19.5" customHeight="1">
      <c r="A12" s="190"/>
      <c r="B12" s="186"/>
      <c r="C12" s="45"/>
      <c r="D12" s="238"/>
      <c r="E12" s="238"/>
      <c r="F12" s="238"/>
      <c r="G12" s="254"/>
      <c r="H12" s="252"/>
      <c r="I12" s="269"/>
      <c r="J12" s="269"/>
      <c r="K12" s="269"/>
      <c r="L12" s="272" t="s">
        <v>132</v>
      </c>
      <c r="M12" s="273"/>
      <c r="N12" s="43"/>
      <c r="O12" s="22"/>
    </row>
    <row r="13" spans="1:15" ht="19.5" customHeight="1">
      <c r="A13" s="190">
        <f>LOOKUP(6,Időbeosztás!I2:I16,Időbeosztás!A2:A16)</f>
        <v>8</v>
      </c>
      <c r="B13" s="186" t="str">
        <f>LOOKUP(6,Időbeosztás!I2:I16,Időbeosztás!C2:C16)</f>
        <v>április 2.</v>
      </c>
      <c r="C13" s="45"/>
      <c r="D13" s="235" t="s">
        <v>235</v>
      </c>
      <c r="E13" s="236"/>
      <c r="F13" s="236"/>
      <c r="G13" s="237"/>
      <c r="H13" s="45"/>
      <c r="I13" s="45"/>
      <c r="J13" s="262" t="s">
        <v>172</v>
      </c>
      <c r="K13" s="263"/>
      <c r="L13" s="264"/>
      <c r="M13" s="257" t="s">
        <v>176</v>
      </c>
      <c r="N13" s="258"/>
      <c r="O13" s="22"/>
    </row>
    <row r="14" spans="1:15" ht="19.5" customHeight="1">
      <c r="A14" s="190"/>
      <c r="B14" s="186"/>
      <c r="C14" s="45"/>
      <c r="D14" s="231" t="s">
        <v>234</v>
      </c>
      <c r="E14" s="232"/>
      <c r="F14" s="233" t="s">
        <v>250</v>
      </c>
      <c r="G14" s="234"/>
      <c r="H14" s="45"/>
      <c r="I14" s="45"/>
      <c r="J14" s="265"/>
      <c r="K14" s="266"/>
      <c r="L14" s="267"/>
      <c r="M14" s="259"/>
      <c r="N14" s="260"/>
      <c r="O14" s="22"/>
    </row>
    <row r="15" spans="1:15" ht="19.5" customHeight="1">
      <c r="A15" s="190">
        <f>LOOKUP(7,Időbeosztás!I2:I16,Időbeosztás!A2:A16)</f>
        <v>9</v>
      </c>
      <c r="B15" s="186" t="str">
        <f>LOOKUP(7,Időbeosztás!I2:I16,Időbeosztás!C2:C16)</f>
        <v>április 9.</v>
      </c>
      <c r="C15" s="45"/>
      <c r="D15" s="247" t="s">
        <v>216</v>
      </c>
      <c r="E15" s="255" t="s">
        <v>220</v>
      </c>
      <c r="F15" s="256"/>
      <c r="G15" s="256"/>
      <c r="H15" s="255" t="s">
        <v>217</v>
      </c>
      <c r="I15" s="256"/>
      <c r="J15" s="256"/>
      <c r="K15" s="257" t="s">
        <v>174</v>
      </c>
      <c r="L15" s="279"/>
      <c r="M15" s="279"/>
      <c r="N15" s="258"/>
      <c r="O15" s="22"/>
    </row>
    <row r="16" spans="1:15" ht="19.5" customHeight="1">
      <c r="A16" s="190"/>
      <c r="B16" s="186"/>
      <c r="C16" s="45"/>
      <c r="D16" s="248"/>
      <c r="E16" s="239" t="s">
        <v>218</v>
      </c>
      <c r="F16" s="240"/>
      <c r="G16" s="250"/>
      <c r="H16" s="239" t="s">
        <v>221</v>
      </c>
      <c r="I16" s="240"/>
      <c r="J16" s="250"/>
      <c r="K16" s="259"/>
      <c r="L16" s="280"/>
      <c r="M16" s="280"/>
      <c r="N16" s="260"/>
      <c r="O16" s="22"/>
    </row>
    <row r="17" spans="1:22" ht="19.5" customHeight="1">
      <c r="A17" s="190">
        <f>LOOKUP(8,Időbeosztás!I2:I16,Időbeosztás!A2:A16)</f>
        <v>10</v>
      </c>
      <c r="B17" s="186" t="str">
        <f>LOOKUP(8,Időbeosztás!I2:I16,Időbeosztás!C2:C16)</f>
        <v>április 16.</v>
      </c>
      <c r="C17" s="45"/>
      <c r="D17" s="238" t="s">
        <v>177</v>
      </c>
      <c r="E17" s="238"/>
      <c r="F17" s="238"/>
      <c r="G17" s="238"/>
      <c r="H17" s="253" t="s">
        <v>215</v>
      </c>
      <c r="I17" s="251"/>
      <c r="J17" s="253" t="s">
        <v>231</v>
      </c>
      <c r="K17" s="251"/>
      <c r="L17" s="275" t="s">
        <v>74</v>
      </c>
      <c r="M17" s="276"/>
      <c r="N17" s="282"/>
      <c r="O17" s="22"/>
      <c r="R17" s="102"/>
      <c r="S17" s="102"/>
      <c r="T17" s="102"/>
      <c r="U17" s="51"/>
      <c r="V17" s="51"/>
    </row>
    <row r="18" spans="1:22" ht="19.5" customHeight="1">
      <c r="A18" s="190"/>
      <c r="B18" s="186"/>
      <c r="C18" s="45"/>
      <c r="D18" s="238"/>
      <c r="E18" s="238"/>
      <c r="F18" s="238"/>
      <c r="G18" s="238"/>
      <c r="H18" s="254"/>
      <c r="I18" s="252"/>
      <c r="J18" s="254"/>
      <c r="K18" s="252"/>
      <c r="L18" s="272" t="s">
        <v>132</v>
      </c>
      <c r="M18" s="273"/>
      <c r="N18" s="43"/>
      <c r="O18" s="22"/>
      <c r="R18" s="102"/>
      <c r="S18" s="102"/>
      <c r="T18" s="102"/>
      <c r="U18" s="51"/>
      <c r="V18" s="51"/>
    </row>
    <row r="19" spans="1:22" ht="19.5" customHeight="1">
      <c r="A19" s="190">
        <f>LOOKUP(9,Időbeosztás!I2:I16,Időbeosztás!A2:A16)</f>
        <v>11</v>
      </c>
      <c r="B19" s="186" t="str">
        <f>LOOKUP(9,Időbeosztás!I2:I16,Időbeosztás!C2:C16)</f>
        <v>április 23.</v>
      </c>
      <c r="C19" s="45"/>
      <c r="D19" s="235" t="s">
        <v>235</v>
      </c>
      <c r="E19" s="236"/>
      <c r="F19" s="236"/>
      <c r="G19" s="237"/>
      <c r="H19" s="251" t="s">
        <v>175</v>
      </c>
      <c r="I19" s="262" t="s">
        <v>172</v>
      </c>
      <c r="J19" s="263"/>
      <c r="K19" s="264"/>
      <c r="L19" s="257" t="s">
        <v>176</v>
      </c>
      <c r="M19" s="279"/>
      <c r="N19" s="258"/>
      <c r="O19" s="22"/>
      <c r="T19" s="51"/>
      <c r="U19" s="51"/>
      <c r="V19" s="51"/>
    </row>
    <row r="20" spans="1:22" ht="19.5" customHeight="1">
      <c r="A20" s="190"/>
      <c r="B20" s="186"/>
      <c r="C20" s="45"/>
      <c r="D20" s="231" t="s">
        <v>234</v>
      </c>
      <c r="E20" s="232"/>
      <c r="F20" s="233" t="s">
        <v>250</v>
      </c>
      <c r="G20" s="234"/>
      <c r="H20" s="252"/>
      <c r="I20" s="265"/>
      <c r="J20" s="266"/>
      <c r="K20" s="267"/>
      <c r="L20" s="259"/>
      <c r="M20" s="280"/>
      <c r="N20" s="260"/>
      <c r="O20" s="22"/>
      <c r="T20" s="51"/>
      <c r="U20" s="51"/>
      <c r="V20" s="51"/>
    </row>
    <row r="21" spans="1:22" ht="19.5" customHeight="1">
      <c r="A21" s="190">
        <f>LOOKUP(10,Időbeosztás!I2:I16,Időbeosztás!A2:A16)</f>
        <v>12</v>
      </c>
      <c r="B21" s="186" t="str">
        <f>LOOKUP(10,Időbeosztás!I2:I16,Időbeosztás!C2:C16)</f>
        <v>április 30.</v>
      </c>
      <c r="C21" s="45"/>
      <c r="D21" s="247" t="s">
        <v>216</v>
      </c>
      <c r="E21" s="255" t="s">
        <v>220</v>
      </c>
      <c r="F21" s="256"/>
      <c r="G21" s="256"/>
      <c r="H21" s="255" t="s">
        <v>217</v>
      </c>
      <c r="I21" s="256"/>
      <c r="J21" s="256"/>
      <c r="K21" s="268" t="s">
        <v>174</v>
      </c>
      <c r="L21" s="268"/>
      <c r="M21" s="92"/>
      <c r="N21" s="47"/>
      <c r="O21" s="22"/>
      <c r="R21" s="51"/>
      <c r="S21" s="51"/>
      <c r="T21" s="51"/>
      <c r="U21" s="51"/>
      <c r="V21" s="51"/>
    </row>
    <row r="22" spans="1:22" ht="19.5" customHeight="1">
      <c r="A22" s="190"/>
      <c r="B22" s="186"/>
      <c r="C22" s="45"/>
      <c r="D22" s="248"/>
      <c r="E22" s="239" t="s">
        <v>218</v>
      </c>
      <c r="F22" s="240"/>
      <c r="G22" s="240"/>
      <c r="H22" s="239" t="s">
        <v>221</v>
      </c>
      <c r="I22" s="240"/>
      <c r="J22" s="250"/>
      <c r="K22" s="268"/>
      <c r="L22" s="268"/>
      <c r="M22" s="92"/>
      <c r="N22" s="47"/>
      <c r="O22" s="22"/>
      <c r="R22" s="51"/>
      <c r="S22" s="51"/>
      <c r="T22" s="51"/>
      <c r="U22" s="51"/>
      <c r="V22" s="51"/>
    </row>
    <row r="23" spans="1:22" ht="19.5" customHeight="1">
      <c r="A23" s="190">
        <f>LOOKUP(11,Időbeosztás!I2:I16,Időbeosztás!A2:A16)</f>
        <v>13</v>
      </c>
      <c r="B23" s="186" t="str">
        <f>LOOKUP(11,Időbeosztás!I2:I16,Időbeosztás!C2:C16)</f>
        <v>május 7.</v>
      </c>
      <c r="C23" s="45"/>
      <c r="D23" s="238" t="s">
        <v>177</v>
      </c>
      <c r="E23" s="238"/>
      <c r="F23" s="238"/>
      <c r="G23" s="238"/>
      <c r="H23" s="261" t="s">
        <v>173</v>
      </c>
      <c r="I23" s="261"/>
      <c r="J23" s="275" t="s">
        <v>74</v>
      </c>
      <c r="K23" s="276"/>
      <c r="L23" s="277"/>
      <c r="M23" s="45"/>
      <c r="N23" s="43"/>
      <c r="O23" s="22"/>
      <c r="R23" s="101"/>
      <c r="S23" s="101"/>
      <c r="T23" s="101"/>
      <c r="U23" s="101"/>
      <c r="V23" s="51"/>
    </row>
    <row r="24" spans="1:22" ht="19.5" customHeight="1">
      <c r="A24" s="190"/>
      <c r="B24" s="186"/>
      <c r="C24" s="45"/>
      <c r="D24" s="238"/>
      <c r="E24" s="238"/>
      <c r="F24" s="238"/>
      <c r="G24" s="238"/>
      <c r="H24" s="261"/>
      <c r="I24" s="261"/>
      <c r="K24" s="272" t="s">
        <v>132</v>
      </c>
      <c r="L24" s="273"/>
      <c r="M24" s="45"/>
      <c r="N24" s="43"/>
      <c r="O24" s="22"/>
      <c r="R24" s="101"/>
      <c r="S24" s="101"/>
      <c r="T24" s="101"/>
      <c r="U24" s="101"/>
      <c r="V24" s="51"/>
    </row>
    <row r="25" spans="1:22" ht="19.5" customHeight="1">
      <c r="A25" s="190">
        <f>LOOKUP(12,Időbeosztás!I2:I16,Időbeosztás!A2:A16)</f>
        <v>14</v>
      </c>
      <c r="B25" s="186" t="str">
        <f>LOOKUP(12,Időbeosztás!I2:I16,Időbeosztás!C2:C16)</f>
        <v>május 14.</v>
      </c>
      <c r="C25" s="45"/>
      <c r="D25" s="235" t="s">
        <v>235</v>
      </c>
      <c r="E25" s="236"/>
      <c r="F25" s="236"/>
      <c r="G25" s="237"/>
      <c r="H25" s="261" t="s">
        <v>173</v>
      </c>
      <c r="I25" s="261"/>
      <c r="J25" s="262" t="s">
        <v>172</v>
      </c>
      <c r="K25" s="263"/>
      <c r="L25" s="264"/>
      <c r="M25" s="257" t="s">
        <v>176</v>
      </c>
      <c r="N25" s="258"/>
      <c r="O25" s="22"/>
      <c r="R25" s="51"/>
      <c r="S25" s="51"/>
      <c r="T25" s="51"/>
      <c r="U25" s="51"/>
      <c r="V25" s="51"/>
    </row>
    <row r="26" spans="1:15" ht="19.5" customHeight="1">
      <c r="A26" s="190"/>
      <c r="B26" s="186"/>
      <c r="C26" s="45"/>
      <c r="D26" s="231" t="s">
        <v>234</v>
      </c>
      <c r="E26" s="232"/>
      <c r="F26" s="233" t="s">
        <v>250</v>
      </c>
      <c r="G26" s="234"/>
      <c r="H26" s="261"/>
      <c r="I26" s="261"/>
      <c r="J26" s="265"/>
      <c r="K26" s="266"/>
      <c r="L26" s="267"/>
      <c r="M26" s="259"/>
      <c r="N26" s="260"/>
      <c r="O26" s="22"/>
    </row>
    <row r="27" spans="1:14" ht="19.5" customHeight="1" thickBot="1">
      <c r="A27" s="244" t="s">
        <v>81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6"/>
    </row>
    <row r="28" ht="12.75">
      <c r="B28" s="20">
        <v>212</v>
      </c>
    </row>
    <row r="29" spans="2:3" ht="12.75">
      <c r="B29" s="278" t="s">
        <v>65</v>
      </c>
      <c r="C29" s="278"/>
    </row>
    <row r="30" ht="12.75">
      <c r="B30" s="128">
        <v>105</v>
      </c>
    </row>
    <row r="31" spans="2:6" ht="39.75" customHeight="1">
      <c r="B31" s="38" t="s">
        <v>74</v>
      </c>
      <c r="C31" s="274" t="s">
        <v>75</v>
      </c>
      <c r="D31" s="274"/>
      <c r="E31" s="274"/>
      <c r="F31" s="89"/>
    </row>
    <row r="32" spans="2:5" ht="39.75" customHeight="1">
      <c r="B32" s="38" t="s">
        <v>132</v>
      </c>
      <c r="C32" s="281" t="s">
        <v>133</v>
      </c>
      <c r="D32" s="281"/>
      <c r="E32" s="281"/>
    </row>
    <row r="33" spans="4:7" ht="12.75" customHeight="1">
      <c r="D33" s="51"/>
      <c r="E33" s="51"/>
      <c r="F33" s="51"/>
      <c r="G33" s="75"/>
    </row>
    <row r="34" spans="4:7" ht="12.75" customHeight="1">
      <c r="D34" s="75"/>
      <c r="E34" s="75"/>
      <c r="F34" s="75"/>
      <c r="G34" s="75"/>
    </row>
  </sheetData>
  <sheetProtection/>
  <mergeCells count="88">
    <mergeCell ref="D25:G25"/>
    <mergeCell ref="L5:N5"/>
    <mergeCell ref="L6:M6"/>
    <mergeCell ref="L11:N11"/>
    <mergeCell ref="L12:M12"/>
    <mergeCell ref="L17:N17"/>
    <mergeCell ref="K15:N16"/>
    <mergeCell ref="H17:I18"/>
    <mergeCell ref="G5:H6"/>
    <mergeCell ref="D21:D22"/>
    <mergeCell ref="B29:C29"/>
    <mergeCell ref="L19:N20"/>
    <mergeCell ref="K24:L24"/>
    <mergeCell ref="I11:K12"/>
    <mergeCell ref="C32:E32"/>
    <mergeCell ref="D17:G18"/>
    <mergeCell ref="I19:K20"/>
    <mergeCell ref="J13:L14"/>
    <mergeCell ref="M25:N26"/>
    <mergeCell ref="H25:I26"/>
    <mergeCell ref="K3:N4"/>
    <mergeCell ref="D5:F6"/>
    <mergeCell ref="C31:E31"/>
    <mergeCell ref="D9:F10"/>
    <mergeCell ref="G9:J10"/>
    <mergeCell ref="E21:G21"/>
    <mergeCell ref="F20:G20"/>
    <mergeCell ref="J23:L23"/>
    <mergeCell ref="H21:J21"/>
    <mergeCell ref="I5:K6"/>
    <mergeCell ref="M7:N8"/>
    <mergeCell ref="H23:I24"/>
    <mergeCell ref="J25:L26"/>
    <mergeCell ref="H15:J15"/>
    <mergeCell ref="J7:L8"/>
    <mergeCell ref="H22:J22"/>
    <mergeCell ref="K21:L22"/>
    <mergeCell ref="H16:J16"/>
    <mergeCell ref="K9:N10"/>
    <mergeCell ref="L18:M18"/>
    <mergeCell ref="H19:H20"/>
    <mergeCell ref="J17:K18"/>
    <mergeCell ref="G11:H12"/>
    <mergeCell ref="D20:E20"/>
    <mergeCell ref="E15:G15"/>
    <mergeCell ref="M13:N14"/>
    <mergeCell ref="B3:B4"/>
    <mergeCell ref="D15:D16"/>
    <mergeCell ref="B13:B14"/>
    <mergeCell ref="B15:B16"/>
    <mergeCell ref="D3:F4"/>
    <mergeCell ref="D8:E8"/>
    <mergeCell ref="E16:G16"/>
    <mergeCell ref="G3:J4"/>
    <mergeCell ref="D11:F12"/>
    <mergeCell ref="A13:A14"/>
    <mergeCell ref="A5:A6"/>
    <mergeCell ref="A7:A8"/>
    <mergeCell ref="B5:B6"/>
    <mergeCell ref="B9:B10"/>
    <mergeCell ref="B7:B8"/>
    <mergeCell ref="B11:B12"/>
    <mergeCell ref="A15:A16"/>
    <mergeCell ref="A17:A18"/>
    <mergeCell ref="A3:A4"/>
    <mergeCell ref="A1:N1"/>
    <mergeCell ref="A27:N27"/>
    <mergeCell ref="A25:A26"/>
    <mergeCell ref="A9:A10"/>
    <mergeCell ref="A11:A12"/>
    <mergeCell ref="B25:B26"/>
    <mergeCell ref="B23:B24"/>
    <mergeCell ref="A21:A22"/>
    <mergeCell ref="B21:B22"/>
    <mergeCell ref="A23:A24"/>
    <mergeCell ref="A19:A20"/>
    <mergeCell ref="B17:B18"/>
    <mergeCell ref="B19:B20"/>
    <mergeCell ref="D26:E26"/>
    <mergeCell ref="F26:G26"/>
    <mergeCell ref="F8:G8"/>
    <mergeCell ref="D7:G7"/>
    <mergeCell ref="D13:G13"/>
    <mergeCell ref="D14:E14"/>
    <mergeCell ref="F14:G14"/>
    <mergeCell ref="D19:G19"/>
    <mergeCell ref="D23:G24"/>
    <mergeCell ref="E22:G22"/>
  </mergeCells>
  <printOptions horizontalCentered="1" vertic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20"/>
  <dimension ref="A1:M21"/>
  <sheetViews>
    <sheetView zoomScale="120" zoomScaleNormal="120" zoomScalePageLayoutView="0" workbookViewId="0" topLeftCell="A1">
      <selection activeCell="E6" sqref="E6"/>
    </sheetView>
  </sheetViews>
  <sheetFormatPr defaultColWidth="9.00390625" defaultRowHeight="12.75"/>
  <cols>
    <col min="1" max="1" width="3.625" style="63" customWidth="1"/>
    <col min="2" max="2" width="10.625" style="3" customWidth="1"/>
    <col min="3" max="3" width="11.875" style="2" customWidth="1"/>
    <col min="9" max="10" width="9.125" style="7" customWidth="1"/>
    <col min="12" max="12" width="13.00390625" style="0" customWidth="1"/>
    <col min="13" max="13" width="12.75390625" style="0" customWidth="1"/>
  </cols>
  <sheetData>
    <row r="1" spans="4:10" ht="19.5" customHeight="1">
      <c r="D1" s="1" t="s">
        <v>0</v>
      </c>
      <c r="E1" s="1" t="s">
        <v>2</v>
      </c>
      <c r="F1" s="1" t="s">
        <v>3</v>
      </c>
      <c r="G1" s="1" t="s">
        <v>4</v>
      </c>
      <c r="H1" s="1" t="s">
        <v>1</v>
      </c>
      <c r="I1" s="70" t="s">
        <v>5</v>
      </c>
      <c r="J1" s="70" t="s">
        <v>6</v>
      </c>
    </row>
    <row r="2" spans="1:13" ht="19.5" customHeight="1" thickBot="1">
      <c r="A2" s="66">
        <v>0</v>
      </c>
      <c r="B2" s="64" t="s">
        <v>140</v>
      </c>
      <c r="C2" s="64" t="s">
        <v>141</v>
      </c>
      <c r="D2" s="13"/>
      <c r="E2" s="13"/>
      <c r="F2" s="13"/>
      <c r="G2" s="13"/>
      <c r="H2" s="13"/>
      <c r="I2" s="68">
        <v>1</v>
      </c>
      <c r="J2" s="14"/>
      <c r="L2" s="72"/>
      <c r="M2" s="72"/>
    </row>
    <row r="3" spans="1:13" ht="19.5" customHeight="1">
      <c r="A3" s="67">
        <v>1</v>
      </c>
      <c r="B3" s="65" t="s">
        <v>142</v>
      </c>
      <c r="C3" s="65" t="s">
        <v>143</v>
      </c>
      <c r="D3" s="8"/>
      <c r="E3" s="8"/>
      <c r="F3" s="8"/>
      <c r="G3" s="8"/>
      <c r="H3" s="8"/>
      <c r="I3" s="69">
        <v>2</v>
      </c>
      <c r="J3" s="62"/>
      <c r="L3" s="72"/>
      <c r="M3" s="72"/>
    </row>
    <row r="4" spans="1:13" ht="19.5" customHeight="1">
      <c r="A4" s="67">
        <v>2</v>
      </c>
      <c r="B4" s="65" t="s">
        <v>144</v>
      </c>
      <c r="C4" s="65" t="s">
        <v>145</v>
      </c>
      <c r="D4" s="8"/>
      <c r="E4" s="8"/>
      <c r="F4" s="8"/>
      <c r="G4" s="8"/>
      <c r="H4" s="8"/>
      <c r="I4" s="69">
        <v>3</v>
      </c>
      <c r="J4" s="14"/>
      <c r="L4" s="72"/>
      <c r="M4" s="72"/>
    </row>
    <row r="5" spans="1:13" ht="19.5" customHeight="1">
      <c r="A5" s="67">
        <v>3</v>
      </c>
      <c r="B5" s="65" t="s">
        <v>146</v>
      </c>
      <c r="C5" s="65" t="s">
        <v>147</v>
      </c>
      <c r="D5" s="8"/>
      <c r="E5" s="8"/>
      <c r="F5" s="8"/>
      <c r="G5" s="8"/>
      <c r="H5" s="8"/>
      <c r="I5" s="69">
        <v>4</v>
      </c>
      <c r="J5" s="14"/>
      <c r="L5" s="72"/>
      <c r="M5" s="72"/>
    </row>
    <row r="6" spans="1:13" ht="19.5" customHeight="1">
      <c r="A6" s="67">
        <v>4</v>
      </c>
      <c r="B6" s="65" t="s">
        <v>148</v>
      </c>
      <c r="C6" s="65" t="s">
        <v>149</v>
      </c>
      <c r="D6" s="8"/>
      <c r="E6" s="8"/>
      <c r="F6" s="8"/>
      <c r="G6" s="8"/>
      <c r="I6" s="8"/>
      <c r="J6" s="14"/>
      <c r="L6" s="72"/>
      <c r="M6" s="72"/>
    </row>
    <row r="7" spans="1:13" ht="19.5" customHeight="1">
      <c r="A7" s="67">
        <v>5</v>
      </c>
      <c r="B7" s="65" t="s">
        <v>109</v>
      </c>
      <c r="C7" s="65" t="s">
        <v>150</v>
      </c>
      <c r="D7" s="8"/>
      <c r="E7" s="8"/>
      <c r="F7" s="8"/>
      <c r="G7" s="8"/>
      <c r="H7" s="8"/>
      <c r="I7" s="69"/>
      <c r="J7" s="14"/>
      <c r="L7" s="72"/>
      <c r="M7" s="72"/>
    </row>
    <row r="8" spans="1:13" ht="19.5" customHeight="1">
      <c r="A8" s="67">
        <v>6</v>
      </c>
      <c r="B8" s="65" t="s">
        <v>110</v>
      </c>
      <c r="C8" s="65" t="s">
        <v>151</v>
      </c>
      <c r="D8" s="69"/>
      <c r="E8" s="121"/>
      <c r="F8" s="8"/>
      <c r="G8" s="8"/>
      <c r="H8" s="8"/>
      <c r="I8" s="69">
        <v>5</v>
      </c>
      <c r="J8" s="14"/>
      <c r="L8" s="72"/>
      <c r="M8" s="72"/>
    </row>
    <row r="9" spans="1:13" ht="19.5" customHeight="1">
      <c r="A9" s="67">
        <v>7</v>
      </c>
      <c r="B9" s="65" t="s">
        <v>111</v>
      </c>
      <c r="C9" s="65" t="s">
        <v>152</v>
      </c>
      <c r="H9" s="69"/>
      <c r="I9" s="69"/>
      <c r="J9" s="121"/>
      <c r="L9" s="72"/>
      <c r="M9" s="72"/>
    </row>
    <row r="10" spans="1:13" ht="19.5" customHeight="1">
      <c r="A10" s="67">
        <v>8</v>
      </c>
      <c r="B10" s="65" t="s">
        <v>123</v>
      </c>
      <c r="C10" s="65" t="s">
        <v>153</v>
      </c>
      <c r="D10" s="84"/>
      <c r="E10" s="16"/>
      <c r="F10" s="8"/>
      <c r="G10" s="8"/>
      <c r="H10" s="8"/>
      <c r="I10" s="69">
        <v>6</v>
      </c>
      <c r="J10" s="14"/>
      <c r="L10" s="72"/>
      <c r="M10" s="72"/>
    </row>
    <row r="11" spans="1:13" ht="19.5" customHeight="1">
      <c r="A11" s="67">
        <v>9</v>
      </c>
      <c r="B11" s="65" t="s">
        <v>112</v>
      </c>
      <c r="C11" s="65" t="s">
        <v>154</v>
      </c>
      <c r="E11" s="15"/>
      <c r="G11" s="8"/>
      <c r="H11" s="8"/>
      <c r="I11" s="69">
        <v>7</v>
      </c>
      <c r="J11" s="14"/>
      <c r="L11" s="72"/>
      <c r="M11" s="72"/>
    </row>
    <row r="12" spans="1:13" ht="19.5" customHeight="1">
      <c r="A12" s="67">
        <v>10</v>
      </c>
      <c r="B12" s="65" t="s">
        <v>113</v>
      </c>
      <c r="C12" s="65" t="s">
        <v>155</v>
      </c>
      <c r="F12" s="69"/>
      <c r="G12" s="69"/>
      <c r="H12" s="69"/>
      <c r="I12" s="69">
        <v>8</v>
      </c>
      <c r="J12" s="14"/>
      <c r="L12" s="72"/>
      <c r="M12" s="72"/>
    </row>
    <row r="13" spans="1:13" ht="19.5" customHeight="1">
      <c r="A13" s="67">
        <v>11</v>
      </c>
      <c r="B13" s="65" t="s">
        <v>114</v>
      </c>
      <c r="C13" s="65" t="s">
        <v>156</v>
      </c>
      <c r="F13" s="142" t="s">
        <v>165</v>
      </c>
      <c r="G13" s="8"/>
      <c r="H13" s="8"/>
      <c r="I13" s="69">
        <v>9</v>
      </c>
      <c r="J13" s="14"/>
      <c r="L13" s="72"/>
      <c r="M13" s="72"/>
    </row>
    <row r="14" spans="1:13" ht="19.5" customHeight="1">
      <c r="A14" s="67">
        <v>12</v>
      </c>
      <c r="B14" s="65" t="s">
        <v>115</v>
      </c>
      <c r="C14" s="65" t="s">
        <v>157</v>
      </c>
      <c r="D14" s="8"/>
      <c r="E14" s="15"/>
      <c r="I14" s="69">
        <v>10</v>
      </c>
      <c r="J14" s="84"/>
      <c r="L14" s="72"/>
      <c r="M14" s="72"/>
    </row>
    <row r="15" spans="1:13" ht="19.5" customHeight="1">
      <c r="A15" s="67">
        <v>13</v>
      </c>
      <c r="B15" s="65" t="s">
        <v>116</v>
      </c>
      <c r="C15" s="65" t="s">
        <v>158</v>
      </c>
      <c r="D15" s="8"/>
      <c r="E15" s="15"/>
      <c r="F15" s="8"/>
      <c r="G15" s="8"/>
      <c r="H15" s="8"/>
      <c r="I15" s="69">
        <v>11</v>
      </c>
      <c r="J15" s="14"/>
      <c r="L15" s="72"/>
      <c r="M15" s="72"/>
    </row>
    <row r="16" spans="1:13" ht="19.5" customHeight="1" thickBot="1">
      <c r="A16" s="66">
        <v>14</v>
      </c>
      <c r="B16" s="65" t="s">
        <v>117</v>
      </c>
      <c r="C16" s="65" t="s">
        <v>159</v>
      </c>
      <c r="D16" s="13"/>
      <c r="E16" s="13"/>
      <c r="F16" s="13"/>
      <c r="G16" s="13"/>
      <c r="H16" s="13"/>
      <c r="I16" s="68">
        <v>12</v>
      </c>
      <c r="J16" s="141"/>
      <c r="L16" s="72"/>
      <c r="M16" s="72"/>
    </row>
    <row r="17" spans="1:13" ht="19.5" customHeight="1">
      <c r="A17" s="476" t="s">
        <v>67</v>
      </c>
      <c r="B17" s="71" t="s">
        <v>118</v>
      </c>
      <c r="C17" s="71" t="s">
        <v>160</v>
      </c>
      <c r="D17" s="84"/>
      <c r="E17" s="8"/>
      <c r="F17" s="8"/>
      <c r="G17" s="8"/>
      <c r="H17" s="8"/>
      <c r="I17" s="14"/>
      <c r="J17" s="14"/>
      <c r="L17" s="72"/>
      <c r="M17" s="72"/>
    </row>
    <row r="18" spans="1:13" ht="19.5" customHeight="1">
      <c r="A18" s="477"/>
      <c r="B18" s="65" t="s">
        <v>119</v>
      </c>
      <c r="C18" s="65" t="s">
        <v>161</v>
      </c>
      <c r="E18" s="8"/>
      <c r="F18" s="8"/>
      <c r="G18" s="8"/>
      <c r="H18" s="8"/>
      <c r="I18" s="14"/>
      <c r="J18" s="14"/>
      <c r="L18" s="72"/>
      <c r="M18" s="72"/>
    </row>
    <row r="19" spans="1:13" ht="19.5" customHeight="1">
      <c r="A19" s="477"/>
      <c r="B19" s="65" t="s">
        <v>120</v>
      </c>
      <c r="C19" s="65" t="s">
        <v>162</v>
      </c>
      <c r="D19" s="8"/>
      <c r="E19" s="8"/>
      <c r="F19" s="8"/>
      <c r="G19" s="8"/>
      <c r="H19" s="8"/>
      <c r="I19" s="14"/>
      <c r="J19" s="14"/>
      <c r="L19" s="72"/>
      <c r="M19" s="72"/>
    </row>
    <row r="20" spans="1:13" ht="19.5" customHeight="1">
      <c r="A20" s="477"/>
      <c r="B20" s="65" t="s">
        <v>121</v>
      </c>
      <c r="C20" s="65" t="s">
        <v>163</v>
      </c>
      <c r="E20" s="8"/>
      <c r="F20" s="8"/>
      <c r="G20" s="8"/>
      <c r="H20" s="8"/>
      <c r="I20" s="14"/>
      <c r="J20" s="14"/>
      <c r="L20" s="72"/>
      <c r="M20" s="72"/>
    </row>
    <row r="21" spans="1:13" ht="19.5" customHeight="1">
      <c r="A21" s="477"/>
      <c r="B21" s="65" t="s">
        <v>122</v>
      </c>
      <c r="C21" s="65" t="s">
        <v>164</v>
      </c>
      <c r="D21" s="8"/>
      <c r="E21" s="8"/>
      <c r="F21" s="8"/>
      <c r="G21" s="8"/>
      <c r="H21" s="8"/>
      <c r="I21" s="14"/>
      <c r="J21" s="14"/>
      <c r="L21" s="72"/>
      <c r="M21" s="72"/>
    </row>
  </sheetData>
  <sheetProtection/>
  <mergeCells count="1">
    <mergeCell ref="A17:A21"/>
  </mergeCells>
  <printOptions gridLines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AB33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9.75390625" style="17" customWidth="1"/>
    <col min="2" max="2" width="12.75390625" style="17" customWidth="1"/>
    <col min="3" max="14" width="9.75390625" style="17" customWidth="1"/>
    <col min="15" max="32" width="9.125" style="17" customWidth="1"/>
    <col min="33" max="16384" width="9.125" style="17" customWidth="1"/>
  </cols>
  <sheetData>
    <row r="1" spans="1:14" ht="18">
      <c r="A1" s="283" t="s">
        <v>28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5"/>
    </row>
    <row r="2" spans="1:26" ht="25.5">
      <c r="A2" s="48" t="s">
        <v>8</v>
      </c>
      <c r="B2" s="49" t="s">
        <v>9</v>
      </c>
      <c r="C2" s="49" t="s">
        <v>30</v>
      </c>
      <c r="D2" s="49" t="s">
        <v>31</v>
      </c>
      <c r="E2" s="49" t="s">
        <v>32</v>
      </c>
      <c r="F2" s="49" t="s">
        <v>33</v>
      </c>
      <c r="G2" s="49" t="s">
        <v>34</v>
      </c>
      <c r="H2" s="49" t="s">
        <v>35</v>
      </c>
      <c r="I2" s="49" t="s">
        <v>36</v>
      </c>
      <c r="J2" s="49" t="s">
        <v>37</v>
      </c>
      <c r="K2" s="49" t="s">
        <v>38</v>
      </c>
      <c r="L2" s="49" t="s">
        <v>39</v>
      </c>
      <c r="M2" s="49" t="s">
        <v>40</v>
      </c>
      <c r="N2" s="40" t="s">
        <v>41</v>
      </c>
      <c r="P2" s="99"/>
      <c r="Q2" s="99"/>
      <c r="R2" s="99"/>
      <c r="S2" s="99"/>
      <c r="T2" s="99"/>
      <c r="U2" s="99"/>
      <c r="V2" s="99"/>
      <c r="W2" s="99"/>
      <c r="X2" s="99"/>
      <c r="Y2" s="99"/>
      <c r="Z2" s="96"/>
    </row>
    <row r="3" spans="1:14" ht="19.5" customHeight="1">
      <c r="A3" s="190">
        <f>LOOKUP(1,Időbeosztás!I2:I16,Időbeosztás!A2:A16)</f>
        <v>0</v>
      </c>
      <c r="B3" s="186" t="str">
        <f>LOOKUP(1,Időbeosztás!I2:I16,Időbeosztás!C2:C16)</f>
        <v>február 6.</v>
      </c>
      <c r="C3" s="38"/>
      <c r="D3" s="292" t="s">
        <v>179</v>
      </c>
      <c r="E3" s="293"/>
      <c r="F3" s="293"/>
      <c r="G3" s="292" t="s">
        <v>180</v>
      </c>
      <c r="H3" s="293"/>
      <c r="I3" s="293"/>
      <c r="J3" s="293"/>
      <c r="K3" s="269" t="s">
        <v>174</v>
      </c>
      <c r="L3" s="270"/>
      <c r="M3" s="270"/>
      <c r="N3" s="271"/>
    </row>
    <row r="4" spans="1:14" ht="19.5" customHeight="1">
      <c r="A4" s="190"/>
      <c r="B4" s="186"/>
      <c r="C4" s="38"/>
      <c r="D4" s="293"/>
      <c r="E4" s="293"/>
      <c r="F4" s="293"/>
      <c r="G4" s="293"/>
      <c r="H4" s="293"/>
      <c r="I4" s="293"/>
      <c r="J4" s="293"/>
      <c r="K4" s="270"/>
      <c r="L4" s="270"/>
      <c r="M4" s="270"/>
      <c r="N4" s="271"/>
    </row>
    <row r="5" spans="1:14" ht="19.5" customHeight="1">
      <c r="A5" s="190">
        <f>LOOKUP(2,Időbeosztás!I2:I16,Időbeosztás!A2:A16)</f>
        <v>1</v>
      </c>
      <c r="B5" s="186" t="str">
        <f>LOOKUP(2,Időbeosztás!I2:I16,Időbeosztás!C2:C16)</f>
        <v>február 13.</v>
      </c>
      <c r="C5" s="45"/>
      <c r="D5" s="286" t="s">
        <v>178</v>
      </c>
      <c r="E5" s="287"/>
      <c r="F5" s="287"/>
      <c r="G5" s="253" t="s">
        <v>215</v>
      </c>
      <c r="H5" s="251"/>
      <c r="I5" s="269" t="s">
        <v>173</v>
      </c>
      <c r="J5" s="269"/>
      <c r="K5" s="269"/>
      <c r="L5" s="275" t="s">
        <v>74</v>
      </c>
      <c r="M5" s="276"/>
      <c r="N5" s="282"/>
    </row>
    <row r="6" spans="1:14" ht="19.5" customHeight="1">
      <c r="A6" s="190"/>
      <c r="B6" s="186"/>
      <c r="C6" s="45"/>
      <c r="D6" s="287"/>
      <c r="E6" s="287"/>
      <c r="F6" s="287"/>
      <c r="G6" s="254"/>
      <c r="H6" s="252"/>
      <c r="I6" s="269"/>
      <c r="J6" s="269"/>
      <c r="K6" s="269"/>
      <c r="L6" s="290" t="s">
        <v>132</v>
      </c>
      <c r="M6" s="291"/>
      <c r="N6" s="43"/>
    </row>
    <row r="7" spans="1:14" ht="19.5" customHeight="1">
      <c r="A7" s="190">
        <f>LOOKUP(3,Időbeosztás!I2:I16,Időbeosztás!A2:A16)</f>
        <v>2</v>
      </c>
      <c r="B7" s="186" t="str">
        <f>LOOKUP(3,Időbeosztás!I2:I16,Időbeosztás!C2:C16)</f>
        <v>február 20.</v>
      </c>
      <c r="C7" s="45"/>
      <c r="D7" s="235" t="s">
        <v>235</v>
      </c>
      <c r="E7" s="236"/>
      <c r="F7" s="236"/>
      <c r="G7" s="237"/>
      <c r="H7" s="238" t="s">
        <v>181</v>
      </c>
      <c r="I7" s="238"/>
      <c r="J7" s="294" t="s">
        <v>172</v>
      </c>
      <c r="K7" s="295"/>
      <c r="L7" s="296"/>
      <c r="M7" s="257" t="s">
        <v>176</v>
      </c>
      <c r="N7" s="258"/>
    </row>
    <row r="8" spans="1:14" ht="19.5" customHeight="1">
      <c r="A8" s="190"/>
      <c r="B8" s="186"/>
      <c r="C8" s="45"/>
      <c r="D8" s="231" t="s">
        <v>234</v>
      </c>
      <c r="E8" s="232"/>
      <c r="F8" s="233" t="s">
        <v>250</v>
      </c>
      <c r="G8" s="234"/>
      <c r="H8" s="238"/>
      <c r="I8" s="238"/>
      <c r="J8" s="297"/>
      <c r="K8" s="298"/>
      <c r="L8" s="299"/>
      <c r="M8" s="259"/>
      <c r="N8" s="260"/>
    </row>
    <row r="9" spans="1:14" ht="19.5" customHeight="1">
      <c r="A9" s="190">
        <f>LOOKUP(4,Időbeosztás!I2:I16,Időbeosztás!A2:A16)</f>
        <v>3</v>
      </c>
      <c r="B9" s="186" t="str">
        <f>LOOKUP(4,Időbeosztás!I2:I16,Időbeosztás!C2:C16)</f>
        <v>február 27.</v>
      </c>
      <c r="C9" s="45"/>
      <c r="D9" s="288" t="s">
        <v>179</v>
      </c>
      <c r="E9" s="289"/>
      <c r="F9" s="292" t="s">
        <v>180</v>
      </c>
      <c r="G9" s="293"/>
      <c r="H9" s="293"/>
      <c r="I9" s="293"/>
      <c r="J9" s="293"/>
      <c r="K9" s="269" t="s">
        <v>174</v>
      </c>
      <c r="L9" s="270"/>
      <c r="M9" s="270"/>
      <c r="N9" s="271"/>
    </row>
    <row r="10" spans="1:14" ht="19.5" customHeight="1">
      <c r="A10" s="190"/>
      <c r="B10" s="186"/>
      <c r="C10" s="45"/>
      <c r="D10" s="289"/>
      <c r="E10" s="289"/>
      <c r="F10" s="293"/>
      <c r="G10" s="293"/>
      <c r="H10" s="293"/>
      <c r="I10" s="293"/>
      <c r="J10" s="293"/>
      <c r="K10" s="270"/>
      <c r="L10" s="270"/>
      <c r="M10" s="270"/>
      <c r="N10" s="271"/>
    </row>
    <row r="11" spans="1:14" ht="19.5" customHeight="1">
      <c r="A11" s="190">
        <f>LOOKUP(5,Időbeosztás!I2:I16,Időbeosztás!A2:A16)</f>
        <v>6</v>
      </c>
      <c r="B11" s="186" t="str">
        <f>LOOKUP(5,Időbeosztás!I2:I16,Időbeosztás!C2:C16)</f>
        <v>március 19.</v>
      </c>
      <c r="C11" s="45"/>
      <c r="D11" s="286" t="s">
        <v>178</v>
      </c>
      <c r="E11" s="287"/>
      <c r="F11" s="287"/>
      <c r="G11" s="253" t="s">
        <v>215</v>
      </c>
      <c r="H11" s="251"/>
      <c r="I11" s="269" t="s">
        <v>173</v>
      </c>
      <c r="J11" s="269"/>
      <c r="K11" s="269"/>
      <c r="L11" s="275" t="s">
        <v>74</v>
      </c>
      <c r="M11" s="276"/>
      <c r="N11" s="282"/>
    </row>
    <row r="12" spans="1:14" ht="19.5" customHeight="1">
      <c r="A12" s="190"/>
      <c r="B12" s="186"/>
      <c r="C12" s="45"/>
      <c r="D12" s="287"/>
      <c r="E12" s="287"/>
      <c r="F12" s="287"/>
      <c r="G12" s="254"/>
      <c r="H12" s="252"/>
      <c r="I12" s="269"/>
      <c r="J12" s="269"/>
      <c r="K12" s="269"/>
      <c r="L12" s="290" t="s">
        <v>132</v>
      </c>
      <c r="M12" s="291"/>
      <c r="N12" s="43"/>
    </row>
    <row r="13" spans="1:14" ht="19.5" customHeight="1">
      <c r="A13" s="190">
        <f>LOOKUP(6,Időbeosztás!I2:I16,Időbeosztás!A2:A16)</f>
        <v>8</v>
      </c>
      <c r="B13" s="186" t="str">
        <f>LOOKUP(6,Időbeosztás!I2:I16,Időbeosztás!C2:C16)</f>
        <v>április 2.</v>
      </c>
      <c r="C13" s="45"/>
      <c r="D13" s="235" t="s">
        <v>235</v>
      </c>
      <c r="E13" s="236"/>
      <c r="F13" s="236"/>
      <c r="G13" s="237"/>
      <c r="H13" s="238" t="s">
        <v>181</v>
      </c>
      <c r="I13" s="238"/>
      <c r="J13" s="294" t="s">
        <v>172</v>
      </c>
      <c r="K13" s="295"/>
      <c r="L13" s="296"/>
      <c r="M13" s="257" t="s">
        <v>176</v>
      </c>
      <c r="N13" s="258"/>
    </row>
    <row r="14" spans="1:14" ht="19.5" customHeight="1">
      <c r="A14" s="190"/>
      <c r="B14" s="186"/>
      <c r="C14" s="45"/>
      <c r="D14" s="231" t="s">
        <v>234</v>
      </c>
      <c r="E14" s="232"/>
      <c r="F14" s="233" t="s">
        <v>250</v>
      </c>
      <c r="G14" s="234"/>
      <c r="H14" s="238"/>
      <c r="I14" s="238"/>
      <c r="J14" s="297"/>
      <c r="K14" s="298"/>
      <c r="L14" s="299"/>
      <c r="M14" s="259"/>
      <c r="N14" s="260"/>
    </row>
    <row r="15" spans="1:28" ht="19.5" customHeight="1">
      <c r="A15" s="190">
        <f>LOOKUP(7,Időbeosztás!I2:I16,Időbeosztás!A2:A16)</f>
        <v>9</v>
      </c>
      <c r="B15" s="186" t="str">
        <f>LOOKUP(7,Időbeosztás!I2:I16,Időbeosztás!C2:C16)</f>
        <v>április 9.</v>
      </c>
      <c r="C15" s="45"/>
      <c r="D15" s="288" t="s">
        <v>179</v>
      </c>
      <c r="E15" s="289"/>
      <c r="F15" s="292" t="s">
        <v>180</v>
      </c>
      <c r="G15" s="293"/>
      <c r="H15" s="293"/>
      <c r="I15" s="293"/>
      <c r="J15" s="293"/>
      <c r="K15" s="257" t="s">
        <v>174</v>
      </c>
      <c r="L15" s="279"/>
      <c r="M15" s="279"/>
      <c r="N15" s="258"/>
      <c r="P15" s="51"/>
      <c r="S15" s="51"/>
      <c r="T15" s="51"/>
      <c r="U15" s="51"/>
      <c r="AA15" s="6"/>
      <c r="AB15" s="6"/>
    </row>
    <row r="16" spans="1:28" ht="19.5" customHeight="1">
      <c r="A16" s="190"/>
      <c r="B16" s="186"/>
      <c r="C16" s="45"/>
      <c r="D16" s="289"/>
      <c r="E16" s="289"/>
      <c r="F16" s="293"/>
      <c r="G16" s="293"/>
      <c r="H16" s="293"/>
      <c r="I16" s="293"/>
      <c r="J16" s="293"/>
      <c r="K16" s="259"/>
      <c r="L16" s="280"/>
      <c r="M16" s="280"/>
      <c r="N16" s="260"/>
      <c r="U16" s="51"/>
      <c r="AA16" s="6"/>
      <c r="AB16" s="6"/>
    </row>
    <row r="17" spans="1:28" ht="19.5" customHeight="1">
      <c r="A17" s="190">
        <f>LOOKUP(8,Időbeosztás!I2:I16,Időbeosztás!A2:A16)</f>
        <v>10</v>
      </c>
      <c r="B17" s="186" t="str">
        <f>LOOKUP(8,Időbeosztás!I2:I16,Időbeosztás!C2:C16)</f>
        <v>április 16.</v>
      </c>
      <c r="C17" s="45"/>
      <c r="D17" s="286" t="s">
        <v>178</v>
      </c>
      <c r="E17" s="287"/>
      <c r="F17" s="287"/>
      <c r="G17" s="287"/>
      <c r="H17" s="253" t="s">
        <v>215</v>
      </c>
      <c r="I17" s="251"/>
      <c r="J17" s="253" t="s">
        <v>231</v>
      </c>
      <c r="K17" s="251"/>
      <c r="L17" s="275" t="s">
        <v>74</v>
      </c>
      <c r="M17" s="276"/>
      <c r="N17" s="282"/>
      <c r="U17" s="51"/>
      <c r="AA17" s="6"/>
      <c r="AB17" s="6"/>
    </row>
    <row r="18" spans="1:28" ht="19.5" customHeight="1">
      <c r="A18" s="190"/>
      <c r="B18" s="186"/>
      <c r="C18" s="45"/>
      <c r="D18" s="287"/>
      <c r="E18" s="287"/>
      <c r="F18" s="287"/>
      <c r="G18" s="287"/>
      <c r="H18" s="254"/>
      <c r="I18" s="252"/>
      <c r="J18" s="254"/>
      <c r="K18" s="252"/>
      <c r="L18" s="290" t="s">
        <v>132</v>
      </c>
      <c r="M18" s="291"/>
      <c r="N18" s="43"/>
      <c r="U18" s="51"/>
      <c r="AA18" s="6"/>
      <c r="AB18" s="6"/>
    </row>
    <row r="19" spans="1:28" ht="19.5" customHeight="1">
      <c r="A19" s="190">
        <f>LOOKUP(9,Időbeosztás!I2:I16,Időbeosztás!A2:A16)</f>
        <v>11</v>
      </c>
      <c r="B19" s="186" t="str">
        <f>LOOKUP(9,Időbeosztás!I2:I16,Időbeosztás!C2:C16)</f>
        <v>április 23.</v>
      </c>
      <c r="C19" s="45"/>
      <c r="D19" s="235" t="s">
        <v>235</v>
      </c>
      <c r="E19" s="236"/>
      <c r="F19" s="236"/>
      <c r="G19" s="237"/>
      <c r="H19" s="305" t="s">
        <v>175</v>
      </c>
      <c r="I19" s="294" t="s">
        <v>172</v>
      </c>
      <c r="J19" s="295"/>
      <c r="K19" s="296"/>
      <c r="L19" s="257" t="s">
        <v>176</v>
      </c>
      <c r="M19" s="279"/>
      <c r="N19" s="258"/>
      <c r="T19" s="51"/>
      <c r="U19" s="51"/>
      <c r="AA19" s="6"/>
      <c r="AB19" s="6"/>
    </row>
    <row r="20" spans="1:28" ht="19.5" customHeight="1">
      <c r="A20" s="190"/>
      <c r="B20" s="186"/>
      <c r="C20" s="45"/>
      <c r="D20" s="231" t="s">
        <v>234</v>
      </c>
      <c r="E20" s="232"/>
      <c r="F20" s="233" t="s">
        <v>250</v>
      </c>
      <c r="G20" s="234"/>
      <c r="H20" s="306"/>
      <c r="I20" s="297"/>
      <c r="J20" s="298"/>
      <c r="K20" s="299"/>
      <c r="L20" s="259"/>
      <c r="M20" s="280"/>
      <c r="N20" s="260"/>
      <c r="O20" s="6"/>
      <c r="T20" s="51"/>
      <c r="U20" s="51"/>
      <c r="AA20" s="6"/>
      <c r="AB20" s="6"/>
    </row>
    <row r="21" spans="1:21" ht="19.5" customHeight="1">
      <c r="A21" s="190">
        <f>LOOKUP(10,Időbeosztás!I2:I16,Időbeosztás!A2:A16)</f>
        <v>12</v>
      </c>
      <c r="B21" s="186" t="str">
        <f>LOOKUP(10,Időbeosztás!I2:I16,Időbeosztás!C2:C16)</f>
        <v>április 30.</v>
      </c>
      <c r="C21" s="45"/>
      <c r="D21" s="292" t="s">
        <v>179</v>
      </c>
      <c r="E21" s="293"/>
      <c r="F21" s="293"/>
      <c r="G21" s="292" t="s">
        <v>180</v>
      </c>
      <c r="H21" s="293"/>
      <c r="I21" s="293"/>
      <c r="J21" s="293"/>
      <c r="K21" s="268" t="s">
        <v>174</v>
      </c>
      <c r="L21" s="268"/>
      <c r="M21" s="238" t="s">
        <v>181</v>
      </c>
      <c r="N21" s="307"/>
      <c r="P21" s="51"/>
      <c r="Q21" s="51"/>
      <c r="R21" s="51"/>
      <c r="S21" s="51"/>
      <c r="T21" s="51"/>
      <c r="U21" s="51"/>
    </row>
    <row r="22" spans="1:21" ht="19.5" customHeight="1">
      <c r="A22" s="190"/>
      <c r="B22" s="186"/>
      <c r="C22" s="45"/>
      <c r="D22" s="293"/>
      <c r="E22" s="293"/>
      <c r="F22" s="293"/>
      <c r="G22" s="293"/>
      <c r="H22" s="293"/>
      <c r="I22" s="293"/>
      <c r="J22" s="293"/>
      <c r="K22" s="268"/>
      <c r="L22" s="268"/>
      <c r="M22" s="238"/>
      <c r="N22" s="307"/>
      <c r="S22" s="51"/>
      <c r="T22" s="51"/>
      <c r="U22" s="51"/>
    </row>
    <row r="23" spans="1:14" ht="19.5" customHeight="1">
      <c r="A23" s="190">
        <f>LOOKUP(11,Időbeosztás!I2:I16,Időbeosztás!A2:A16)</f>
        <v>13</v>
      </c>
      <c r="B23" s="186" t="str">
        <f>LOOKUP(11,Időbeosztás!I2:I16,Időbeosztás!C2:C16)</f>
        <v>május 7.</v>
      </c>
      <c r="C23" s="45"/>
      <c r="D23" s="286" t="s">
        <v>178</v>
      </c>
      <c r="E23" s="287"/>
      <c r="F23" s="287"/>
      <c r="G23" s="287"/>
      <c r="H23" s="261" t="s">
        <v>173</v>
      </c>
      <c r="I23" s="261"/>
      <c r="J23" s="275" t="s">
        <v>74</v>
      </c>
      <c r="K23" s="276"/>
      <c r="L23" s="277"/>
      <c r="M23" s="238" t="s">
        <v>181</v>
      </c>
      <c r="N23" s="307"/>
    </row>
    <row r="24" spans="1:14" ht="19.5" customHeight="1">
      <c r="A24" s="190"/>
      <c r="B24" s="186"/>
      <c r="C24" s="45"/>
      <c r="D24" s="287"/>
      <c r="E24" s="287"/>
      <c r="F24" s="287"/>
      <c r="G24" s="287"/>
      <c r="H24" s="261"/>
      <c r="I24" s="261"/>
      <c r="K24" s="290" t="s">
        <v>132</v>
      </c>
      <c r="L24" s="291"/>
      <c r="M24" s="238"/>
      <c r="N24" s="307"/>
    </row>
    <row r="25" spans="1:14" ht="19.5" customHeight="1">
      <c r="A25" s="190">
        <f>LOOKUP(12,Időbeosztás!I2:I16,Időbeosztás!A2:A16)</f>
        <v>14</v>
      </c>
      <c r="B25" s="186" t="str">
        <f>LOOKUP(12,Időbeosztás!I2:I16,Időbeosztás!C2:C16)</f>
        <v>május 14.</v>
      </c>
      <c r="C25" s="45"/>
      <c r="D25" s="235" t="s">
        <v>235</v>
      </c>
      <c r="E25" s="236"/>
      <c r="F25" s="236"/>
      <c r="G25" s="237"/>
      <c r="H25" s="261" t="s">
        <v>173</v>
      </c>
      <c r="I25" s="261"/>
      <c r="J25" s="294" t="s">
        <v>172</v>
      </c>
      <c r="K25" s="295"/>
      <c r="L25" s="296"/>
      <c r="M25" s="257" t="s">
        <v>176</v>
      </c>
      <c r="N25" s="258"/>
    </row>
    <row r="26" spans="1:14" ht="19.5" customHeight="1">
      <c r="A26" s="190"/>
      <c r="B26" s="186"/>
      <c r="C26" s="45"/>
      <c r="D26" s="231" t="s">
        <v>234</v>
      </c>
      <c r="E26" s="232"/>
      <c r="F26" s="233" t="s">
        <v>250</v>
      </c>
      <c r="G26" s="234"/>
      <c r="H26" s="261"/>
      <c r="I26" s="261"/>
      <c r="J26" s="297"/>
      <c r="K26" s="298"/>
      <c r="L26" s="299"/>
      <c r="M26" s="259"/>
      <c r="N26" s="260"/>
    </row>
    <row r="27" spans="1:14" ht="19.5" customHeight="1" thickBot="1">
      <c r="A27" s="301" t="s">
        <v>137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3"/>
    </row>
    <row r="28" spans="2:3" ht="12.75">
      <c r="B28" s="20">
        <v>221</v>
      </c>
      <c r="C28" s="11"/>
    </row>
    <row r="29" spans="2:3" ht="12.75" customHeight="1">
      <c r="B29" s="304" t="s">
        <v>65</v>
      </c>
      <c r="C29" s="304"/>
    </row>
    <row r="30" spans="2:3" ht="12.75" customHeight="1">
      <c r="B30" s="131">
        <v>212</v>
      </c>
      <c r="C30" s="132"/>
    </row>
    <row r="31" spans="2:3" ht="12.75" customHeight="1">
      <c r="B31" s="130">
        <v>105</v>
      </c>
      <c r="C31" s="83"/>
    </row>
    <row r="32" spans="2:8" ht="39.75" customHeight="1">
      <c r="B32" s="38" t="s">
        <v>74</v>
      </c>
      <c r="C32" s="274" t="s">
        <v>75</v>
      </c>
      <c r="D32" s="274"/>
      <c r="E32" s="274"/>
      <c r="F32" s="125"/>
      <c r="G32" s="126"/>
      <c r="H32" s="126"/>
    </row>
    <row r="33" spans="2:5" ht="39.75" customHeight="1">
      <c r="B33" s="38" t="s">
        <v>132</v>
      </c>
      <c r="C33" s="300" t="s">
        <v>133</v>
      </c>
      <c r="D33" s="300"/>
      <c r="E33" s="300"/>
    </row>
    <row r="35" ht="12.75" customHeight="1"/>
  </sheetData>
  <sheetProtection/>
  <mergeCells count="86">
    <mergeCell ref="K21:L22"/>
    <mergeCell ref="H13:I14"/>
    <mergeCell ref="M21:N22"/>
    <mergeCell ref="M23:N24"/>
    <mergeCell ref="K24:L24"/>
    <mergeCell ref="M25:N26"/>
    <mergeCell ref="J17:K18"/>
    <mergeCell ref="H25:I26"/>
    <mergeCell ref="J25:L26"/>
    <mergeCell ref="B29:C29"/>
    <mergeCell ref="G21:J22"/>
    <mergeCell ref="D11:F12"/>
    <mergeCell ref="G3:J4"/>
    <mergeCell ref="A11:A12"/>
    <mergeCell ref="B15:B16"/>
    <mergeCell ref="H19:H20"/>
    <mergeCell ref="D3:F4"/>
    <mergeCell ref="F15:J16"/>
    <mergeCell ref="D5:F6"/>
    <mergeCell ref="C33:E33"/>
    <mergeCell ref="D21:F22"/>
    <mergeCell ref="J23:L23"/>
    <mergeCell ref="L11:N11"/>
    <mergeCell ref="L17:N17"/>
    <mergeCell ref="L12:M12"/>
    <mergeCell ref="H23:I24"/>
    <mergeCell ref="C32:E32"/>
    <mergeCell ref="A27:N27"/>
    <mergeCell ref="D15:E16"/>
    <mergeCell ref="K3:N4"/>
    <mergeCell ref="I19:K20"/>
    <mergeCell ref="M13:N14"/>
    <mergeCell ref="M7:N8"/>
    <mergeCell ref="L5:N5"/>
    <mergeCell ref="L6:M6"/>
    <mergeCell ref="K15:N16"/>
    <mergeCell ref="L19:N20"/>
    <mergeCell ref="I5:K6"/>
    <mergeCell ref="J13:L14"/>
    <mergeCell ref="G5:H6"/>
    <mergeCell ref="G11:H12"/>
    <mergeCell ref="B7:B8"/>
    <mergeCell ref="I11:K12"/>
    <mergeCell ref="F9:J10"/>
    <mergeCell ref="J7:L8"/>
    <mergeCell ref="K9:N10"/>
    <mergeCell ref="A15:A16"/>
    <mergeCell ref="H17:I18"/>
    <mergeCell ref="B11:B12"/>
    <mergeCell ref="B9:B10"/>
    <mergeCell ref="D9:E10"/>
    <mergeCell ref="L18:M18"/>
    <mergeCell ref="A17:A18"/>
    <mergeCell ref="B17:B18"/>
    <mergeCell ref="F14:G14"/>
    <mergeCell ref="D17:G18"/>
    <mergeCell ref="A19:A20"/>
    <mergeCell ref="D23:G24"/>
    <mergeCell ref="D19:G19"/>
    <mergeCell ref="D20:E20"/>
    <mergeCell ref="F20:G20"/>
    <mergeCell ref="D25:G25"/>
    <mergeCell ref="A25:A26"/>
    <mergeCell ref="B23:B24"/>
    <mergeCell ref="A23:A24"/>
    <mergeCell ref="B25:B26"/>
    <mergeCell ref="B21:B22"/>
    <mergeCell ref="A21:A22"/>
    <mergeCell ref="B19:B20"/>
    <mergeCell ref="H7:I8"/>
    <mergeCell ref="A1:N1"/>
    <mergeCell ref="A3:A4"/>
    <mergeCell ref="B13:B14"/>
    <mergeCell ref="B5:B6"/>
    <mergeCell ref="B3:B4"/>
    <mergeCell ref="A5:A6"/>
    <mergeCell ref="A7:A8"/>
    <mergeCell ref="A9:A10"/>
    <mergeCell ref="A13:A14"/>
    <mergeCell ref="D26:E26"/>
    <mergeCell ref="F26:G26"/>
    <mergeCell ref="D7:G7"/>
    <mergeCell ref="D8:E8"/>
    <mergeCell ref="F8:G8"/>
    <mergeCell ref="D13:G13"/>
    <mergeCell ref="D14:E14"/>
  </mergeCells>
  <printOptions horizontalCentered="1" vertic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AA29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9.75390625" style="17" customWidth="1"/>
    <col min="2" max="2" width="12.75390625" style="17" customWidth="1"/>
    <col min="3" max="14" width="9.75390625" style="17" customWidth="1"/>
    <col min="15" max="33" width="9.125" style="17" customWidth="1"/>
    <col min="34" max="16384" width="9.125" style="17" customWidth="1"/>
  </cols>
  <sheetData>
    <row r="1" spans="1:14" ht="18">
      <c r="A1" s="241" t="s">
        <v>14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26" ht="25.5">
      <c r="A2" s="37" t="s">
        <v>8</v>
      </c>
      <c r="B2" s="38" t="s">
        <v>9</v>
      </c>
      <c r="C2" s="39" t="s">
        <v>16</v>
      </c>
      <c r="D2" s="39" t="s">
        <v>17</v>
      </c>
      <c r="E2" s="39" t="s">
        <v>18</v>
      </c>
      <c r="F2" s="39" t="s">
        <v>19</v>
      </c>
      <c r="G2" s="39" t="s">
        <v>20</v>
      </c>
      <c r="H2" s="39" t="s">
        <v>21</v>
      </c>
      <c r="I2" s="39" t="s">
        <v>22</v>
      </c>
      <c r="J2" s="39" t="s">
        <v>23</v>
      </c>
      <c r="K2" s="39" t="s">
        <v>24</v>
      </c>
      <c r="L2" s="39" t="s">
        <v>25</v>
      </c>
      <c r="M2" s="39" t="s">
        <v>26</v>
      </c>
      <c r="N2" s="40" t="s">
        <v>41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9.5" customHeight="1">
      <c r="A3" s="190">
        <f>LOOKUP(1,Időbeosztás!I2:I16,Időbeosztás!A2:A16)</f>
        <v>0</v>
      </c>
      <c r="B3" s="186" t="str">
        <f>LOOKUP(1,Időbeosztás!I2:I16,Időbeosztás!C2:C16)</f>
        <v>február 6.</v>
      </c>
      <c r="C3" s="45"/>
      <c r="D3" s="311" t="s">
        <v>232</v>
      </c>
      <c r="E3" s="311"/>
      <c r="F3" s="311"/>
      <c r="G3" s="311"/>
      <c r="H3" s="183" t="s">
        <v>46</v>
      </c>
      <c r="I3" s="183"/>
      <c r="J3" s="183"/>
      <c r="K3" s="183"/>
      <c r="L3" s="320" t="s">
        <v>222</v>
      </c>
      <c r="M3" s="321"/>
      <c r="N3" s="322"/>
      <c r="P3" s="114"/>
      <c r="Q3" s="114"/>
      <c r="R3" s="87"/>
      <c r="S3" s="87"/>
      <c r="T3" s="93"/>
      <c r="U3" s="93"/>
      <c r="V3" s="93"/>
      <c r="W3" s="93"/>
      <c r="X3" s="114"/>
      <c r="Y3" s="114"/>
      <c r="Z3" s="114"/>
      <c r="AA3" s="19"/>
    </row>
    <row r="4" spans="1:27" ht="19.5" customHeight="1">
      <c r="A4" s="190"/>
      <c r="B4" s="186"/>
      <c r="C4" s="45"/>
      <c r="D4" s="311"/>
      <c r="E4" s="311"/>
      <c r="F4" s="311"/>
      <c r="G4" s="311"/>
      <c r="H4" s="183"/>
      <c r="I4" s="183"/>
      <c r="J4" s="183"/>
      <c r="K4" s="183"/>
      <c r="L4" s="323"/>
      <c r="M4" s="324"/>
      <c r="N4" s="325"/>
      <c r="P4" s="114"/>
      <c r="Q4" s="114"/>
      <c r="R4" s="87"/>
      <c r="S4" s="87"/>
      <c r="T4" s="93"/>
      <c r="U4" s="93"/>
      <c r="V4" s="93"/>
      <c r="W4" s="93"/>
      <c r="X4" s="114"/>
      <c r="Y4" s="114"/>
      <c r="Z4" s="114"/>
      <c r="AA4" s="19"/>
    </row>
    <row r="5" spans="1:27" ht="19.5" customHeight="1">
      <c r="A5" s="190">
        <f>LOOKUP(2,Időbeosztás!I2:I16,Időbeosztás!A2:A16)</f>
        <v>1</v>
      </c>
      <c r="B5" s="186" t="str">
        <f>LOOKUP(2,Időbeosztás!I2:I16,Időbeosztás!C2:C16)</f>
        <v>február 13.</v>
      </c>
      <c r="C5" s="45"/>
      <c r="D5" s="308" t="s">
        <v>48</v>
      </c>
      <c r="E5" s="308"/>
      <c r="F5" s="308"/>
      <c r="G5" s="308" t="s">
        <v>43</v>
      </c>
      <c r="H5" s="308"/>
      <c r="I5" s="308"/>
      <c r="J5" s="309" t="s">
        <v>42</v>
      </c>
      <c r="K5" s="310"/>
      <c r="L5" s="314" t="s">
        <v>224</v>
      </c>
      <c r="M5" s="314"/>
      <c r="N5" s="44"/>
      <c r="S5" s="91"/>
      <c r="T5" s="91"/>
      <c r="U5" s="91"/>
      <c r="V5" s="87"/>
      <c r="W5" s="87"/>
      <c r="X5" s="116"/>
      <c r="Y5" s="117"/>
      <c r="Z5" s="82"/>
      <c r="AA5" s="19"/>
    </row>
    <row r="6" spans="1:27" ht="19.5" customHeight="1">
      <c r="A6" s="190"/>
      <c r="B6" s="186"/>
      <c r="C6" s="45"/>
      <c r="D6" s="308"/>
      <c r="E6" s="308"/>
      <c r="F6" s="308"/>
      <c r="G6" s="308"/>
      <c r="H6" s="308"/>
      <c r="I6" s="308"/>
      <c r="J6" s="310"/>
      <c r="K6" s="310"/>
      <c r="L6" s="315"/>
      <c r="M6" s="315"/>
      <c r="N6" s="44"/>
      <c r="S6" s="91"/>
      <c r="T6" s="91"/>
      <c r="U6" s="91"/>
      <c r="V6" s="87"/>
      <c r="W6" s="87"/>
      <c r="X6" s="117"/>
      <c r="Y6" s="117"/>
      <c r="Z6" s="82"/>
      <c r="AA6" s="26"/>
    </row>
    <row r="7" spans="1:26" ht="19.5" customHeight="1">
      <c r="A7" s="190">
        <f>LOOKUP(3,Időbeosztás!I2:I16,Időbeosztás!A2:A16)</f>
        <v>2</v>
      </c>
      <c r="B7" s="186" t="str">
        <f>LOOKUP(3,Időbeosztás!I2:I16,Időbeosztás!C2:C16)</f>
        <v>február 20.</v>
      </c>
      <c r="C7" s="45"/>
      <c r="D7" s="223" t="s">
        <v>45</v>
      </c>
      <c r="E7" s="223"/>
      <c r="F7" s="223"/>
      <c r="G7" s="308" t="s">
        <v>62</v>
      </c>
      <c r="H7" s="312"/>
      <c r="I7" s="312"/>
      <c r="J7" s="311" t="s">
        <v>44</v>
      </c>
      <c r="K7" s="311"/>
      <c r="L7" s="311"/>
      <c r="M7" s="311"/>
      <c r="N7" s="43"/>
      <c r="T7" s="87"/>
      <c r="U7" s="87"/>
      <c r="V7" s="87"/>
      <c r="W7" s="115"/>
      <c r="X7" s="115"/>
      <c r="Y7" s="115"/>
      <c r="Z7" s="51"/>
    </row>
    <row r="8" spans="1:26" ht="19.5" customHeight="1">
      <c r="A8" s="190"/>
      <c r="B8" s="186"/>
      <c r="C8" s="45"/>
      <c r="D8" s="223"/>
      <c r="E8" s="223"/>
      <c r="F8" s="223"/>
      <c r="G8" s="312"/>
      <c r="H8" s="312"/>
      <c r="I8" s="312"/>
      <c r="J8" s="311"/>
      <c r="K8" s="311"/>
      <c r="L8" s="311"/>
      <c r="M8" s="311"/>
      <c r="N8" s="43"/>
      <c r="T8" s="87"/>
      <c r="U8" s="87"/>
      <c r="V8" s="87"/>
      <c r="W8" s="115"/>
      <c r="X8" s="115"/>
      <c r="Y8" s="115"/>
      <c r="Z8" s="51"/>
    </row>
    <row r="9" spans="1:26" ht="19.5" customHeight="1">
      <c r="A9" s="190">
        <f>LOOKUP(4,Időbeosztás!I2:I16,Időbeosztás!A2:A16)</f>
        <v>3</v>
      </c>
      <c r="B9" s="186" t="str">
        <f>LOOKUP(4,Időbeosztás!I2:I16,Időbeosztás!C2:C16)</f>
        <v>február 27.</v>
      </c>
      <c r="C9" s="45"/>
      <c r="D9" s="311" t="s">
        <v>232</v>
      </c>
      <c r="E9" s="311"/>
      <c r="F9" s="311"/>
      <c r="G9" s="311"/>
      <c r="H9" s="183" t="s">
        <v>46</v>
      </c>
      <c r="I9" s="183"/>
      <c r="J9" s="183"/>
      <c r="K9" s="183"/>
      <c r="L9" s="320" t="s">
        <v>223</v>
      </c>
      <c r="M9" s="321"/>
      <c r="N9" s="322"/>
      <c r="P9" s="87"/>
      <c r="Q9" s="87"/>
      <c r="R9" s="87"/>
      <c r="S9" s="87"/>
      <c r="T9" s="93"/>
      <c r="U9" s="93"/>
      <c r="V9" s="93"/>
      <c r="W9" s="93"/>
      <c r="X9" s="114"/>
      <c r="Y9" s="114"/>
      <c r="Z9" s="114"/>
    </row>
    <row r="10" spans="1:26" ht="19.5" customHeight="1">
      <c r="A10" s="190"/>
      <c r="B10" s="186"/>
      <c r="C10" s="45"/>
      <c r="D10" s="311"/>
      <c r="E10" s="311"/>
      <c r="F10" s="311"/>
      <c r="G10" s="311"/>
      <c r="H10" s="183"/>
      <c r="I10" s="183"/>
      <c r="J10" s="183"/>
      <c r="K10" s="183"/>
      <c r="L10" s="323"/>
      <c r="M10" s="324"/>
      <c r="N10" s="325"/>
      <c r="P10" s="87"/>
      <c r="Q10" s="87"/>
      <c r="R10" s="87"/>
      <c r="S10" s="87"/>
      <c r="T10" s="93"/>
      <c r="U10" s="93"/>
      <c r="V10" s="93"/>
      <c r="W10" s="93"/>
      <c r="X10" s="114"/>
      <c r="Y10" s="114"/>
      <c r="Z10" s="114"/>
    </row>
    <row r="11" spans="1:26" ht="19.5" customHeight="1">
      <c r="A11" s="190">
        <f>LOOKUP(5,Időbeosztás!I2:I16,Időbeosztás!A2:A16)</f>
        <v>6</v>
      </c>
      <c r="B11" s="186" t="str">
        <f>LOOKUP(5,Időbeosztás!I2:I16,Időbeosztás!C2:C16)</f>
        <v>március 19.</v>
      </c>
      <c r="C11" s="45"/>
      <c r="D11" s="308" t="s">
        <v>48</v>
      </c>
      <c r="E11" s="308"/>
      <c r="F11" s="308"/>
      <c r="G11" s="308" t="s">
        <v>43</v>
      </c>
      <c r="H11" s="308"/>
      <c r="I11" s="308"/>
      <c r="J11" s="309" t="s">
        <v>42</v>
      </c>
      <c r="K11" s="310"/>
      <c r="L11" s="314" t="s">
        <v>224</v>
      </c>
      <c r="M11" s="314"/>
      <c r="N11" s="44"/>
      <c r="S11" s="115"/>
      <c r="T11" s="118"/>
      <c r="U11" s="118"/>
      <c r="V11" s="87"/>
      <c r="W11" s="87"/>
      <c r="X11" s="116"/>
      <c r="Y11" s="117"/>
      <c r="Z11" s="82"/>
    </row>
    <row r="12" spans="1:26" ht="19.5" customHeight="1">
      <c r="A12" s="190"/>
      <c r="B12" s="186"/>
      <c r="C12" s="45"/>
      <c r="D12" s="308"/>
      <c r="E12" s="308"/>
      <c r="F12" s="308"/>
      <c r="G12" s="308"/>
      <c r="H12" s="308"/>
      <c r="I12" s="308"/>
      <c r="J12" s="310"/>
      <c r="K12" s="310"/>
      <c r="L12" s="315"/>
      <c r="M12" s="315"/>
      <c r="N12" s="44"/>
      <c r="S12" s="118"/>
      <c r="T12" s="118"/>
      <c r="U12" s="118"/>
      <c r="V12" s="87"/>
      <c r="W12" s="87"/>
      <c r="X12" s="117"/>
      <c r="Y12" s="117"/>
      <c r="Z12" s="82"/>
    </row>
    <row r="13" spans="1:26" ht="19.5" customHeight="1">
      <c r="A13" s="190">
        <f>LOOKUP(6,Időbeosztás!I2:I16,Időbeosztás!A2:A16)</f>
        <v>8</v>
      </c>
      <c r="B13" s="186" t="str">
        <f>LOOKUP(6,Időbeosztás!I2:I16,Időbeosztás!C2:C16)</f>
        <v>április 2.</v>
      </c>
      <c r="C13" s="45"/>
      <c r="D13" s="311" t="s">
        <v>45</v>
      </c>
      <c r="E13" s="311"/>
      <c r="F13" s="311"/>
      <c r="G13" s="311"/>
      <c r="H13" s="308" t="s">
        <v>62</v>
      </c>
      <c r="I13" s="312"/>
      <c r="J13" s="312"/>
      <c r="K13" s="311" t="s">
        <v>44</v>
      </c>
      <c r="L13" s="316"/>
      <c r="M13" s="316"/>
      <c r="N13" s="43"/>
      <c r="S13" s="87"/>
      <c r="T13" s="87"/>
      <c r="U13" s="88"/>
      <c r="V13" s="88"/>
      <c r="W13" s="115"/>
      <c r="X13" s="115"/>
      <c r="Y13" s="115"/>
      <c r="Z13" s="51"/>
    </row>
    <row r="14" spans="1:26" ht="19.5" customHeight="1">
      <c r="A14" s="190"/>
      <c r="B14" s="186"/>
      <c r="C14" s="45"/>
      <c r="D14" s="311"/>
      <c r="E14" s="311"/>
      <c r="F14" s="311"/>
      <c r="G14" s="311"/>
      <c r="H14" s="312"/>
      <c r="I14" s="312"/>
      <c r="J14" s="312"/>
      <c r="K14" s="316"/>
      <c r="L14" s="316"/>
      <c r="M14" s="316"/>
      <c r="N14" s="43"/>
      <c r="S14" s="87"/>
      <c r="T14" s="88"/>
      <c r="U14" s="88"/>
      <c r="V14" s="88"/>
      <c r="W14" s="115"/>
      <c r="X14" s="115"/>
      <c r="Y14" s="115"/>
      <c r="Z14" s="51"/>
    </row>
    <row r="15" spans="1:26" ht="19.5" customHeight="1">
      <c r="A15" s="190">
        <f>LOOKUP(7,Időbeosztás!I2:I16,Időbeosztás!A2:A16)</f>
        <v>9</v>
      </c>
      <c r="B15" s="186" t="str">
        <f>LOOKUP(7,Időbeosztás!I2:I16,Időbeosztás!C2:C16)</f>
        <v>április 9.</v>
      </c>
      <c r="C15" s="45"/>
      <c r="D15" s="311" t="s">
        <v>232</v>
      </c>
      <c r="E15" s="316"/>
      <c r="F15" s="316"/>
      <c r="G15" s="316"/>
      <c r="H15" s="316"/>
      <c r="I15" s="314" t="s">
        <v>224</v>
      </c>
      <c r="J15" s="314"/>
      <c r="K15" s="320" t="s">
        <v>222</v>
      </c>
      <c r="L15" s="321"/>
      <c r="M15" s="321"/>
      <c r="N15" s="78"/>
      <c r="P15" s="87"/>
      <c r="Q15" s="88"/>
      <c r="R15" s="88"/>
      <c r="S15" s="88"/>
      <c r="T15" s="88"/>
      <c r="U15" s="51"/>
      <c r="V15" s="51"/>
      <c r="W15" s="114"/>
      <c r="X15" s="114"/>
      <c r="Y15" s="114"/>
      <c r="Z15" s="114"/>
    </row>
    <row r="16" spans="1:26" ht="19.5" customHeight="1">
      <c r="A16" s="190"/>
      <c r="B16" s="186"/>
      <c r="C16" s="45"/>
      <c r="D16" s="316"/>
      <c r="E16" s="316"/>
      <c r="F16" s="316"/>
      <c r="G16" s="316"/>
      <c r="H16" s="316"/>
      <c r="I16" s="315"/>
      <c r="J16" s="315"/>
      <c r="K16" s="323"/>
      <c r="L16" s="324"/>
      <c r="M16" s="324"/>
      <c r="N16" s="78"/>
      <c r="P16" s="88"/>
      <c r="Q16" s="88"/>
      <c r="R16" s="88"/>
      <c r="S16" s="88"/>
      <c r="T16" s="88"/>
      <c r="U16" s="51"/>
      <c r="V16" s="51"/>
      <c r="W16" s="114"/>
      <c r="X16" s="114"/>
      <c r="Y16" s="114"/>
      <c r="Z16" s="114"/>
    </row>
    <row r="17" spans="1:26" ht="19.5" customHeight="1">
      <c r="A17" s="190">
        <f>LOOKUP(8,Időbeosztás!I2:I16,Időbeosztás!A2:A16)</f>
        <v>10</v>
      </c>
      <c r="B17" s="186" t="str">
        <f>LOOKUP(8,Időbeosztás!I2:I16,Időbeosztás!C2:C16)</f>
        <v>április 16.</v>
      </c>
      <c r="C17" s="45"/>
      <c r="D17" s="308" t="s">
        <v>48</v>
      </c>
      <c r="E17" s="308"/>
      <c r="F17" s="308"/>
      <c r="G17" s="45"/>
      <c r="H17" s="313" t="s">
        <v>43</v>
      </c>
      <c r="I17" s="313"/>
      <c r="J17" s="309" t="s">
        <v>42</v>
      </c>
      <c r="K17" s="310"/>
      <c r="L17" s="45"/>
      <c r="M17" s="45"/>
      <c r="N17" s="44"/>
      <c r="S17" s="115"/>
      <c r="T17" s="118"/>
      <c r="U17" s="118"/>
      <c r="V17" s="87"/>
      <c r="W17" s="87"/>
      <c r="X17" s="116"/>
      <c r="Y17" s="117"/>
      <c r="Z17" s="82"/>
    </row>
    <row r="18" spans="1:26" ht="19.5" customHeight="1">
      <c r="A18" s="190"/>
      <c r="B18" s="186"/>
      <c r="C18" s="45"/>
      <c r="D18" s="308"/>
      <c r="E18" s="308"/>
      <c r="F18" s="308"/>
      <c r="G18" s="45"/>
      <c r="H18" s="313"/>
      <c r="I18" s="313"/>
      <c r="J18" s="310"/>
      <c r="K18" s="310"/>
      <c r="L18" s="45"/>
      <c r="M18" s="45"/>
      <c r="N18" s="44"/>
      <c r="S18" s="118"/>
      <c r="T18" s="118"/>
      <c r="U18" s="118"/>
      <c r="V18" s="87"/>
      <c r="W18" s="87"/>
      <c r="X18" s="117"/>
      <c r="Y18" s="117"/>
      <c r="Z18" s="82"/>
    </row>
    <row r="19" spans="1:26" ht="19.5" customHeight="1">
      <c r="A19" s="190">
        <f>LOOKUP(9,Időbeosztás!I2:I16,Időbeosztás!A2:A16)</f>
        <v>11</v>
      </c>
      <c r="B19" s="186" t="str">
        <f>LOOKUP(9,Időbeosztás!I2:I16,Időbeosztás!C2:C16)</f>
        <v>április 23.</v>
      </c>
      <c r="C19" s="45"/>
      <c r="D19" s="223" t="s">
        <v>45</v>
      </c>
      <c r="E19" s="223"/>
      <c r="F19" s="223"/>
      <c r="G19" s="308" t="s">
        <v>62</v>
      </c>
      <c r="H19" s="312"/>
      <c r="I19" s="312"/>
      <c r="J19" s="311" t="s">
        <v>44</v>
      </c>
      <c r="K19" s="311"/>
      <c r="L19" s="311"/>
      <c r="M19" s="311"/>
      <c r="N19" s="44"/>
      <c r="T19" s="87"/>
      <c r="U19" s="87"/>
      <c r="V19" s="87"/>
      <c r="W19" s="119"/>
      <c r="X19" s="119"/>
      <c r="Y19" s="51"/>
      <c r="Z19" s="82"/>
    </row>
    <row r="20" spans="1:26" ht="19.5" customHeight="1">
      <c r="A20" s="190"/>
      <c r="B20" s="186"/>
      <c r="C20" s="45"/>
      <c r="D20" s="223"/>
      <c r="E20" s="223"/>
      <c r="F20" s="223"/>
      <c r="G20" s="312"/>
      <c r="H20" s="312"/>
      <c r="I20" s="312"/>
      <c r="J20" s="311"/>
      <c r="K20" s="311"/>
      <c r="L20" s="311"/>
      <c r="M20" s="311"/>
      <c r="N20" s="44"/>
      <c r="T20" s="87"/>
      <c r="U20" s="87"/>
      <c r="V20" s="87"/>
      <c r="W20" s="119"/>
      <c r="X20" s="119"/>
      <c r="Y20" s="51"/>
      <c r="Z20" s="82"/>
    </row>
    <row r="21" spans="1:26" ht="19.5" customHeight="1">
      <c r="A21" s="190">
        <f>LOOKUP(10,Időbeosztás!I2:I16,Időbeosztás!A2:A16)</f>
        <v>12</v>
      </c>
      <c r="B21" s="186" t="str">
        <f>LOOKUP(10,Időbeosztás!I2:I16,Időbeosztás!C2:C16)</f>
        <v>április 30.</v>
      </c>
      <c r="C21" s="45"/>
      <c r="D21" s="311" t="s">
        <v>232</v>
      </c>
      <c r="E21" s="316"/>
      <c r="F21" s="316"/>
      <c r="G21" s="316"/>
      <c r="H21" s="316"/>
      <c r="I21" s="314" t="s">
        <v>224</v>
      </c>
      <c r="J21" s="314"/>
      <c r="K21" s="320" t="s">
        <v>223</v>
      </c>
      <c r="L21" s="321"/>
      <c r="M21" s="321"/>
      <c r="N21" s="78"/>
      <c r="P21" s="87"/>
      <c r="Q21" s="88"/>
      <c r="R21" s="88"/>
      <c r="S21" s="88"/>
      <c r="T21" s="88"/>
      <c r="U21" s="51"/>
      <c r="V21" s="51"/>
      <c r="W21" s="114"/>
      <c r="X21" s="114"/>
      <c r="Y21" s="114"/>
      <c r="Z21" s="114"/>
    </row>
    <row r="22" spans="1:26" ht="19.5" customHeight="1">
      <c r="A22" s="190"/>
      <c r="B22" s="186"/>
      <c r="C22" s="45"/>
      <c r="D22" s="316"/>
      <c r="E22" s="316"/>
      <c r="F22" s="316"/>
      <c r="G22" s="316"/>
      <c r="H22" s="316"/>
      <c r="I22" s="315"/>
      <c r="J22" s="315"/>
      <c r="K22" s="323"/>
      <c r="L22" s="324"/>
      <c r="M22" s="324"/>
      <c r="N22" s="78"/>
      <c r="P22" s="88"/>
      <c r="Q22" s="88"/>
      <c r="R22" s="88"/>
      <c r="S22" s="88"/>
      <c r="T22" s="88"/>
      <c r="U22" s="51"/>
      <c r="V22" s="51"/>
      <c r="W22" s="114"/>
      <c r="X22" s="114"/>
      <c r="Y22" s="114"/>
      <c r="Z22" s="114"/>
    </row>
    <row r="23" spans="1:26" ht="19.5" customHeight="1">
      <c r="A23" s="190">
        <f>LOOKUP(11,Időbeosztás!I2:I16,Időbeosztás!A2:A16)</f>
        <v>13</v>
      </c>
      <c r="B23" s="186" t="str">
        <f>LOOKUP(11,Időbeosztás!I2:I16,Időbeosztás!C2:C16)</f>
        <v>május 7.</v>
      </c>
      <c r="C23" s="45"/>
      <c r="D23" s="308" t="s">
        <v>48</v>
      </c>
      <c r="E23" s="308"/>
      <c r="F23" s="308"/>
      <c r="G23" s="45"/>
      <c r="H23" s="313" t="s">
        <v>43</v>
      </c>
      <c r="I23" s="313"/>
      <c r="J23" s="309" t="s">
        <v>42</v>
      </c>
      <c r="K23" s="310"/>
      <c r="L23" s="45"/>
      <c r="M23" s="45"/>
      <c r="N23" s="44"/>
      <c r="S23" s="115"/>
      <c r="T23" s="118"/>
      <c r="U23" s="118"/>
      <c r="V23" s="87"/>
      <c r="W23" s="87"/>
      <c r="X23" s="116"/>
      <c r="Y23" s="117"/>
      <c r="Z23" s="82"/>
    </row>
    <row r="24" spans="1:26" ht="19.5" customHeight="1">
      <c r="A24" s="190"/>
      <c r="B24" s="186"/>
      <c r="C24" s="45"/>
      <c r="D24" s="308"/>
      <c r="E24" s="308"/>
      <c r="F24" s="308"/>
      <c r="G24" s="45"/>
      <c r="H24" s="313"/>
      <c r="I24" s="313"/>
      <c r="J24" s="310"/>
      <c r="K24" s="310"/>
      <c r="L24" s="45"/>
      <c r="M24" s="45"/>
      <c r="N24" s="44"/>
      <c r="S24" s="118"/>
      <c r="T24" s="118"/>
      <c r="U24" s="118"/>
      <c r="V24" s="87"/>
      <c r="W24" s="87"/>
      <c r="X24" s="117"/>
      <c r="Y24" s="117"/>
      <c r="Z24" s="82"/>
    </row>
    <row r="25" spans="1:26" ht="19.5" customHeight="1">
      <c r="A25" s="190">
        <f>LOOKUP(12,Időbeosztás!I2:I16,Időbeosztás!A2:A16)</f>
        <v>14</v>
      </c>
      <c r="B25" s="186" t="str">
        <f>LOOKUP(12,Időbeosztás!I2:I16,Időbeosztás!C2:C16)</f>
        <v>május 14.</v>
      </c>
      <c r="C25" s="45"/>
      <c r="D25" s="311" t="s">
        <v>45</v>
      </c>
      <c r="E25" s="311"/>
      <c r="F25" s="311"/>
      <c r="G25" s="311"/>
      <c r="H25" s="308" t="s">
        <v>62</v>
      </c>
      <c r="I25" s="312"/>
      <c r="J25" s="312"/>
      <c r="K25" s="187" t="s">
        <v>44</v>
      </c>
      <c r="L25" s="316"/>
      <c r="M25" s="316"/>
      <c r="N25" s="43"/>
      <c r="S25" s="87"/>
      <c r="T25" s="89"/>
      <c r="U25" s="88"/>
      <c r="V25" s="88"/>
      <c r="W25" s="119"/>
      <c r="X25" s="119"/>
      <c r="Y25" s="51"/>
      <c r="Z25" s="51"/>
    </row>
    <row r="26" spans="1:26" ht="19.5" customHeight="1">
      <c r="A26" s="190"/>
      <c r="B26" s="186"/>
      <c r="C26" s="45"/>
      <c r="D26" s="311"/>
      <c r="E26" s="311"/>
      <c r="F26" s="311"/>
      <c r="G26" s="311"/>
      <c r="H26" s="312"/>
      <c r="I26" s="312"/>
      <c r="J26" s="312"/>
      <c r="K26" s="316"/>
      <c r="L26" s="316"/>
      <c r="M26" s="316"/>
      <c r="N26" s="43"/>
      <c r="S26" s="87"/>
      <c r="T26" s="88"/>
      <c r="U26" s="88"/>
      <c r="V26" s="88"/>
      <c r="W26" s="119"/>
      <c r="X26" s="119"/>
      <c r="Y26" s="51"/>
      <c r="Z26" s="51"/>
    </row>
    <row r="27" spans="1:14" ht="19.5" customHeight="1" thickBot="1">
      <c r="A27" s="244" t="s">
        <v>134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6"/>
    </row>
    <row r="28" spans="2:17" ht="39.75" customHeight="1">
      <c r="B28" s="38" t="s">
        <v>48</v>
      </c>
      <c r="C28" s="317" t="s">
        <v>71</v>
      </c>
      <c r="D28" s="317"/>
      <c r="E28" s="318" t="s">
        <v>108</v>
      </c>
      <c r="F28" s="318"/>
      <c r="G28" s="318" t="s">
        <v>47</v>
      </c>
      <c r="H28" s="318"/>
      <c r="I28" s="319" t="s">
        <v>69</v>
      </c>
      <c r="J28" s="319"/>
      <c r="K28" s="148"/>
      <c r="L28" s="149"/>
      <c r="M28" s="147"/>
      <c r="N28" s="127"/>
      <c r="Q28" s="50"/>
    </row>
    <row r="29" spans="2:17" ht="12.75">
      <c r="B29" s="181"/>
      <c r="C29" s="51"/>
      <c r="D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</sheetData>
  <sheetProtection/>
  <mergeCells count="68">
    <mergeCell ref="I21:J22"/>
    <mergeCell ref="D23:F24"/>
    <mergeCell ref="J19:M20"/>
    <mergeCell ref="G7:I8"/>
    <mergeCell ref="L11:M12"/>
    <mergeCell ref="D9:G10"/>
    <mergeCell ref="H9:K10"/>
    <mergeCell ref="D21:H22"/>
    <mergeCell ref="D7:F8"/>
    <mergeCell ref="D11:F12"/>
    <mergeCell ref="B7:B8"/>
    <mergeCell ref="B5:B6"/>
    <mergeCell ref="K21:M22"/>
    <mergeCell ref="D19:F20"/>
    <mergeCell ref="K15:M16"/>
    <mergeCell ref="D15:H16"/>
    <mergeCell ref="L9:N10"/>
    <mergeCell ref="D17:F18"/>
    <mergeCell ref="G19:I20"/>
    <mergeCell ref="G11:I12"/>
    <mergeCell ref="B13:B14"/>
    <mergeCell ref="B17:B18"/>
    <mergeCell ref="D3:G4"/>
    <mergeCell ref="H3:K4"/>
    <mergeCell ref="L3:N4"/>
    <mergeCell ref="D13:G14"/>
    <mergeCell ref="K13:M14"/>
    <mergeCell ref="B11:B12"/>
    <mergeCell ref="B9:B10"/>
    <mergeCell ref="B3:B4"/>
    <mergeCell ref="A5:A6"/>
    <mergeCell ref="A7:A8"/>
    <mergeCell ref="A9:A10"/>
    <mergeCell ref="A11:A12"/>
    <mergeCell ref="A13:A14"/>
    <mergeCell ref="B19:B20"/>
    <mergeCell ref="A15:A16"/>
    <mergeCell ref="A17:A18"/>
    <mergeCell ref="A19:A20"/>
    <mergeCell ref="B15:B16"/>
    <mergeCell ref="A1:N1"/>
    <mergeCell ref="C28:D28"/>
    <mergeCell ref="E28:F28"/>
    <mergeCell ref="G28:H28"/>
    <mergeCell ref="I28:J28"/>
    <mergeCell ref="A27:N27"/>
    <mergeCell ref="B25:B26"/>
    <mergeCell ref="A25:A26"/>
    <mergeCell ref="H23:I24"/>
    <mergeCell ref="A3:A4"/>
    <mergeCell ref="D25:G26"/>
    <mergeCell ref="K25:M26"/>
    <mergeCell ref="I15:J16"/>
    <mergeCell ref="J17:K18"/>
    <mergeCell ref="A23:A24"/>
    <mergeCell ref="B21:B22"/>
    <mergeCell ref="A21:A22"/>
    <mergeCell ref="B23:B24"/>
    <mergeCell ref="H25:J26"/>
    <mergeCell ref="J23:K24"/>
    <mergeCell ref="D5:F6"/>
    <mergeCell ref="J5:K6"/>
    <mergeCell ref="J7:M8"/>
    <mergeCell ref="H13:J14"/>
    <mergeCell ref="J11:K12"/>
    <mergeCell ref="H17:I18"/>
    <mergeCell ref="L5:M6"/>
    <mergeCell ref="G5:I6"/>
  </mergeCells>
  <printOptions horizontalCentered="1" verticalCentered="1"/>
  <pageMargins left="0.09" right="0.09" top="0.15" bottom="0.11" header="0.12" footer="0.07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Z53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9.75390625" style="17" customWidth="1"/>
    <col min="2" max="2" width="12.75390625" style="17" customWidth="1"/>
    <col min="3" max="14" width="9.75390625" style="17" customWidth="1"/>
    <col min="15" max="29" width="9.125" style="17" customWidth="1"/>
    <col min="30" max="16384" width="9.125" style="17" customWidth="1"/>
  </cols>
  <sheetData>
    <row r="1" spans="1:14" ht="18">
      <c r="A1" s="241" t="s">
        <v>15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26" ht="25.5">
      <c r="A2" s="37" t="s">
        <v>8</v>
      </c>
      <c r="B2" s="38" t="s">
        <v>9</v>
      </c>
      <c r="C2" s="39" t="s">
        <v>16</v>
      </c>
      <c r="D2" s="39" t="s">
        <v>17</v>
      </c>
      <c r="E2" s="39" t="s">
        <v>18</v>
      </c>
      <c r="F2" s="39" t="s">
        <v>19</v>
      </c>
      <c r="G2" s="39" t="s">
        <v>20</v>
      </c>
      <c r="H2" s="39" t="s">
        <v>21</v>
      </c>
      <c r="I2" s="39" t="s">
        <v>22</v>
      </c>
      <c r="J2" s="39" t="s">
        <v>23</v>
      </c>
      <c r="K2" s="39" t="s">
        <v>24</v>
      </c>
      <c r="L2" s="39" t="s">
        <v>25</v>
      </c>
      <c r="M2" s="39" t="s">
        <v>26</v>
      </c>
      <c r="N2" s="40" t="s">
        <v>41</v>
      </c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14" ht="19.5" customHeight="1">
      <c r="A3" s="190">
        <f>LOOKUP(1,Időbeosztás!I2:I16,Időbeosztás!A2:A16)</f>
        <v>0</v>
      </c>
      <c r="B3" s="186" t="str">
        <f>LOOKUP(1,Időbeosztás!I2:I16,Időbeosztás!C2:C16)</f>
        <v>február 6.</v>
      </c>
      <c r="C3" s="45"/>
      <c r="D3" s="336" t="s">
        <v>66</v>
      </c>
      <c r="E3" s="336"/>
      <c r="F3" s="336"/>
      <c r="G3" s="327" t="s">
        <v>84</v>
      </c>
      <c r="H3" s="328"/>
      <c r="I3" s="311" t="s">
        <v>56</v>
      </c>
      <c r="J3" s="316"/>
      <c r="K3" s="326" t="s">
        <v>68</v>
      </c>
      <c r="L3" s="326"/>
      <c r="M3" s="326"/>
      <c r="N3" s="332"/>
    </row>
    <row r="4" spans="1:14" ht="19.5" customHeight="1">
      <c r="A4" s="190"/>
      <c r="B4" s="186"/>
      <c r="C4" s="45"/>
      <c r="D4" s="336"/>
      <c r="E4" s="336"/>
      <c r="F4" s="336"/>
      <c r="G4" s="328"/>
      <c r="H4" s="328"/>
      <c r="I4" s="316"/>
      <c r="J4" s="316"/>
      <c r="K4" s="326"/>
      <c r="L4" s="326"/>
      <c r="M4" s="326"/>
      <c r="N4" s="332"/>
    </row>
    <row r="5" spans="1:26" ht="19.5" customHeight="1">
      <c r="A5" s="190">
        <f>LOOKUP(2,Időbeosztás!I2:I16,Időbeosztás!A2:A16)</f>
        <v>1</v>
      </c>
      <c r="B5" s="186" t="str">
        <f>LOOKUP(2,Időbeosztás!I2:I16,Időbeosztás!C2:C16)</f>
        <v>február 13.</v>
      </c>
      <c r="C5" s="45"/>
      <c r="D5" s="308" t="s">
        <v>48</v>
      </c>
      <c r="E5" s="308"/>
      <c r="F5" s="308"/>
      <c r="G5" s="308" t="s">
        <v>43</v>
      </c>
      <c r="H5" s="308"/>
      <c r="I5" s="308"/>
      <c r="J5" s="309" t="s">
        <v>42</v>
      </c>
      <c r="K5" s="310"/>
      <c r="L5" s="45"/>
      <c r="M5" s="45"/>
      <c r="N5" s="74"/>
      <c r="Z5" s="82"/>
    </row>
    <row r="6" spans="1:26" ht="19.5" customHeight="1">
      <c r="A6" s="190"/>
      <c r="B6" s="186"/>
      <c r="C6" s="45"/>
      <c r="D6" s="308"/>
      <c r="E6" s="308"/>
      <c r="F6" s="308"/>
      <c r="G6" s="308"/>
      <c r="H6" s="308"/>
      <c r="I6" s="308"/>
      <c r="J6" s="310"/>
      <c r="K6" s="310"/>
      <c r="L6" s="45"/>
      <c r="M6" s="45"/>
      <c r="N6" s="74"/>
      <c r="U6" s="51"/>
      <c r="V6" s="51"/>
      <c r="W6" s="51"/>
      <c r="Z6" s="82"/>
    </row>
    <row r="7" spans="1:26" ht="19.5" customHeight="1">
      <c r="A7" s="190">
        <f>LOOKUP(3,Időbeosztás!I2:I16,Időbeosztás!A2:A16)</f>
        <v>2</v>
      </c>
      <c r="B7" s="186" t="str">
        <f>LOOKUP(3,Időbeosztás!I2:I16,Időbeosztás!C2:C16)</f>
        <v>február 20.</v>
      </c>
      <c r="C7" s="45"/>
      <c r="D7" s="326" t="s">
        <v>49</v>
      </c>
      <c r="E7" s="326"/>
      <c r="F7" s="326"/>
      <c r="G7" s="308" t="s">
        <v>62</v>
      </c>
      <c r="H7" s="312"/>
      <c r="I7" s="312"/>
      <c r="J7" s="292" t="s">
        <v>182</v>
      </c>
      <c r="K7" s="326"/>
      <c r="L7" s="326"/>
      <c r="M7" s="326"/>
      <c r="N7" s="43"/>
      <c r="U7" s="51"/>
      <c r="V7" s="51"/>
      <c r="W7" s="51"/>
      <c r="Z7" s="82"/>
    </row>
    <row r="8" spans="1:26" ht="19.5" customHeight="1">
      <c r="A8" s="190"/>
      <c r="B8" s="186"/>
      <c r="C8" s="45"/>
      <c r="D8" s="326"/>
      <c r="E8" s="326"/>
      <c r="F8" s="326"/>
      <c r="G8" s="312"/>
      <c r="H8" s="312"/>
      <c r="I8" s="312"/>
      <c r="J8" s="326"/>
      <c r="K8" s="326"/>
      <c r="L8" s="326"/>
      <c r="M8" s="326"/>
      <c r="N8" s="43"/>
      <c r="U8" s="51"/>
      <c r="V8" s="51"/>
      <c r="W8" s="51"/>
      <c r="Z8" s="82"/>
    </row>
    <row r="9" spans="1:23" ht="19.5" customHeight="1">
      <c r="A9" s="190">
        <f>LOOKUP(4,Időbeosztás!I2:I16,Időbeosztás!A2:A16)</f>
        <v>3</v>
      </c>
      <c r="B9" s="186" t="str">
        <f>LOOKUP(4,Időbeosztás!I2:I16,Időbeosztás!C2:C16)</f>
        <v>február 27.</v>
      </c>
      <c r="C9" s="45"/>
      <c r="D9" s="311" t="s">
        <v>56</v>
      </c>
      <c r="E9" s="316"/>
      <c r="F9" s="326" t="s">
        <v>68</v>
      </c>
      <c r="G9" s="326"/>
      <c r="H9" s="326"/>
      <c r="I9" s="326"/>
      <c r="J9" s="326"/>
      <c r="K9" s="292" t="s">
        <v>66</v>
      </c>
      <c r="L9" s="329"/>
      <c r="M9" s="329"/>
      <c r="N9" s="330"/>
      <c r="U9" s="51"/>
      <c r="V9" s="51"/>
      <c r="W9" s="51"/>
    </row>
    <row r="10" spans="1:23" ht="19.5" customHeight="1">
      <c r="A10" s="190"/>
      <c r="B10" s="186"/>
      <c r="C10" s="45"/>
      <c r="D10" s="316"/>
      <c r="E10" s="316"/>
      <c r="F10" s="326"/>
      <c r="G10" s="326"/>
      <c r="H10" s="326"/>
      <c r="I10" s="326"/>
      <c r="J10" s="326"/>
      <c r="K10" s="329"/>
      <c r="L10" s="329"/>
      <c r="M10" s="329"/>
      <c r="N10" s="330"/>
      <c r="U10" s="51"/>
      <c r="V10" s="51"/>
      <c r="W10" s="51"/>
    </row>
    <row r="11" spans="1:26" ht="19.5" customHeight="1">
      <c r="A11" s="190">
        <f>LOOKUP(5,Időbeosztás!I2:I16,Időbeosztás!A2:A16)</f>
        <v>6</v>
      </c>
      <c r="B11" s="186" t="str">
        <f>LOOKUP(5,Időbeosztás!I2:I16,Időbeosztás!C2:C16)</f>
        <v>március 19.</v>
      </c>
      <c r="C11" s="45"/>
      <c r="D11" s="308" t="s">
        <v>48</v>
      </c>
      <c r="E11" s="308"/>
      <c r="F11" s="308"/>
      <c r="G11" s="308" t="s">
        <v>43</v>
      </c>
      <c r="H11" s="308"/>
      <c r="I11" s="308"/>
      <c r="J11" s="309" t="s">
        <v>42</v>
      </c>
      <c r="K11" s="310"/>
      <c r="L11" s="45"/>
      <c r="M11" s="45"/>
      <c r="N11" s="43"/>
      <c r="U11" s="51"/>
      <c r="V11" s="51"/>
      <c r="W11" s="51"/>
      <c r="X11" s="116"/>
      <c r="Y11" s="117"/>
      <c r="Z11" s="82"/>
    </row>
    <row r="12" spans="1:26" ht="19.5" customHeight="1">
      <c r="A12" s="190"/>
      <c r="B12" s="186"/>
      <c r="C12" s="45"/>
      <c r="D12" s="308"/>
      <c r="E12" s="308"/>
      <c r="F12" s="308"/>
      <c r="G12" s="308"/>
      <c r="H12" s="308"/>
      <c r="I12" s="308"/>
      <c r="J12" s="310"/>
      <c r="K12" s="310"/>
      <c r="L12" s="45"/>
      <c r="M12" s="45"/>
      <c r="N12" s="43"/>
      <c r="U12" s="51"/>
      <c r="V12" s="51"/>
      <c r="W12" s="51"/>
      <c r="X12" s="117"/>
      <c r="Y12" s="117"/>
      <c r="Z12" s="82"/>
    </row>
    <row r="13" spans="1:23" ht="19.5" customHeight="1">
      <c r="A13" s="190">
        <f>LOOKUP(6,Időbeosztás!I2:I16,Időbeosztás!A2:A16)</f>
        <v>8</v>
      </c>
      <c r="B13" s="186" t="str">
        <f>LOOKUP(6,Időbeosztás!I2:I16,Időbeosztás!C2:C16)</f>
        <v>április 2.</v>
      </c>
      <c r="C13" s="45"/>
      <c r="D13" s="326" t="s">
        <v>49</v>
      </c>
      <c r="E13" s="329"/>
      <c r="F13" s="329"/>
      <c r="G13" s="329"/>
      <c r="H13" s="308" t="s">
        <v>62</v>
      </c>
      <c r="I13" s="312"/>
      <c r="J13" s="312"/>
      <c r="K13" s="292" t="s">
        <v>182</v>
      </c>
      <c r="L13" s="326"/>
      <c r="M13" s="326"/>
      <c r="N13" s="43"/>
      <c r="U13" s="51"/>
      <c r="V13" s="51"/>
      <c r="W13" s="51"/>
    </row>
    <row r="14" spans="1:23" ht="19.5" customHeight="1">
      <c r="A14" s="190"/>
      <c r="B14" s="186"/>
      <c r="C14" s="45"/>
      <c r="D14" s="329"/>
      <c r="E14" s="329"/>
      <c r="F14" s="329"/>
      <c r="G14" s="329"/>
      <c r="H14" s="312"/>
      <c r="I14" s="312"/>
      <c r="J14" s="312"/>
      <c r="K14" s="326"/>
      <c r="L14" s="326"/>
      <c r="M14" s="326"/>
      <c r="N14" s="43"/>
      <c r="U14" s="51"/>
      <c r="V14" s="51"/>
      <c r="W14" s="51"/>
    </row>
    <row r="15" spans="1:26" ht="19.5" customHeight="1">
      <c r="A15" s="190">
        <f>LOOKUP(7,Időbeosztás!I2:I16,Időbeosztás!A2:A16)</f>
        <v>9</v>
      </c>
      <c r="B15" s="186" t="str">
        <f>LOOKUP(7,Időbeosztás!I2:I16,Időbeosztás!C2:C16)</f>
        <v>április 9.</v>
      </c>
      <c r="C15" s="45"/>
      <c r="D15" s="311" t="s">
        <v>56</v>
      </c>
      <c r="E15" s="316"/>
      <c r="F15" s="326" t="s">
        <v>68</v>
      </c>
      <c r="G15" s="326"/>
      <c r="H15" s="326"/>
      <c r="I15" s="326"/>
      <c r="J15" s="326"/>
      <c r="K15" s="292" t="s">
        <v>66</v>
      </c>
      <c r="L15" s="329"/>
      <c r="M15" s="329"/>
      <c r="N15" s="330"/>
      <c r="U15" s="51"/>
      <c r="V15" s="51"/>
      <c r="W15" s="51"/>
      <c r="Z15" s="82"/>
    </row>
    <row r="16" spans="1:26" ht="19.5" customHeight="1">
      <c r="A16" s="190"/>
      <c r="B16" s="186"/>
      <c r="C16" s="45"/>
      <c r="D16" s="316"/>
      <c r="E16" s="316"/>
      <c r="F16" s="326"/>
      <c r="G16" s="326"/>
      <c r="H16" s="326"/>
      <c r="I16" s="326"/>
      <c r="J16" s="326"/>
      <c r="K16" s="329"/>
      <c r="L16" s="329"/>
      <c r="M16" s="329"/>
      <c r="N16" s="330"/>
      <c r="U16" s="51"/>
      <c r="V16" s="51"/>
      <c r="W16" s="51"/>
      <c r="Z16" s="82"/>
    </row>
    <row r="17" spans="1:26" ht="19.5" customHeight="1">
      <c r="A17" s="190">
        <f>LOOKUP(8,Időbeosztás!I2:I16,Időbeosztás!A2:A16)</f>
        <v>10</v>
      </c>
      <c r="B17" s="186" t="str">
        <f>LOOKUP(8,Időbeosztás!I2:I16,Időbeosztás!C2:C16)</f>
        <v>április 16.</v>
      </c>
      <c r="C17" s="45"/>
      <c r="D17" s="308" t="s">
        <v>48</v>
      </c>
      <c r="E17" s="308"/>
      <c r="F17" s="308"/>
      <c r="G17" s="45"/>
      <c r="H17" s="331" t="s">
        <v>43</v>
      </c>
      <c r="I17" s="313"/>
      <c r="J17" s="309" t="s">
        <v>42</v>
      </c>
      <c r="K17" s="310"/>
      <c r="L17" s="45"/>
      <c r="M17" s="45"/>
      <c r="N17" s="43"/>
      <c r="U17" s="51"/>
      <c r="V17" s="51"/>
      <c r="W17" s="51"/>
      <c r="X17" s="116"/>
      <c r="Y17" s="117"/>
      <c r="Z17" s="82"/>
    </row>
    <row r="18" spans="1:26" ht="19.5" customHeight="1">
      <c r="A18" s="190"/>
      <c r="B18" s="186"/>
      <c r="C18" s="45"/>
      <c r="D18" s="308"/>
      <c r="E18" s="308"/>
      <c r="F18" s="308"/>
      <c r="G18" s="45"/>
      <c r="H18" s="331"/>
      <c r="I18" s="313"/>
      <c r="J18" s="310"/>
      <c r="K18" s="310"/>
      <c r="L18" s="45"/>
      <c r="M18" s="45"/>
      <c r="N18" s="43"/>
      <c r="U18" s="51"/>
      <c r="V18" s="51"/>
      <c r="W18" s="51"/>
      <c r="X18" s="117"/>
      <c r="Y18" s="117"/>
      <c r="Z18" s="82"/>
    </row>
    <row r="19" spans="1:26" ht="19.5" customHeight="1">
      <c r="A19" s="190">
        <f>LOOKUP(9,Időbeosztás!I2:I16,Időbeosztás!A2:A16)</f>
        <v>11</v>
      </c>
      <c r="B19" s="186" t="str">
        <f>LOOKUP(9,Időbeosztás!I2:I16,Időbeosztás!C2:C16)</f>
        <v>április 23.</v>
      </c>
      <c r="C19" s="45"/>
      <c r="D19" s="326" t="s">
        <v>49</v>
      </c>
      <c r="E19" s="326"/>
      <c r="F19" s="326"/>
      <c r="G19" s="308" t="s">
        <v>62</v>
      </c>
      <c r="H19" s="312"/>
      <c r="I19" s="312"/>
      <c r="J19" s="292" t="s">
        <v>182</v>
      </c>
      <c r="K19" s="326"/>
      <c r="L19" s="326"/>
      <c r="M19" s="326"/>
      <c r="N19" s="43"/>
      <c r="U19" s="51"/>
      <c r="V19" s="51"/>
      <c r="W19" s="51"/>
      <c r="Z19" s="82"/>
    </row>
    <row r="20" spans="1:26" ht="19.5" customHeight="1">
      <c r="A20" s="190"/>
      <c r="B20" s="186"/>
      <c r="C20" s="45"/>
      <c r="D20" s="326"/>
      <c r="E20" s="326"/>
      <c r="F20" s="326"/>
      <c r="G20" s="312"/>
      <c r="H20" s="312"/>
      <c r="I20" s="312"/>
      <c r="J20" s="326"/>
      <c r="K20" s="326"/>
      <c r="L20" s="326"/>
      <c r="M20" s="326"/>
      <c r="N20" s="43"/>
      <c r="U20" s="51"/>
      <c r="V20" s="51"/>
      <c r="W20" s="51"/>
      <c r="Z20" s="82"/>
    </row>
    <row r="21" spans="1:26" ht="19.5" customHeight="1">
      <c r="A21" s="190">
        <f>LOOKUP(10,Időbeosztás!I2:I16,Időbeosztás!A2:A16)</f>
        <v>12</v>
      </c>
      <c r="B21" s="186" t="str">
        <f>LOOKUP(10,Időbeosztás!I2:I16,Időbeosztás!C2:C16)</f>
        <v>április 30.</v>
      </c>
      <c r="C21" s="45"/>
      <c r="D21" s="336" t="s">
        <v>66</v>
      </c>
      <c r="E21" s="336"/>
      <c r="F21" s="336"/>
      <c r="G21" s="327" t="s">
        <v>84</v>
      </c>
      <c r="H21" s="328"/>
      <c r="I21" s="311" t="s">
        <v>56</v>
      </c>
      <c r="J21" s="316"/>
      <c r="K21" s="326" t="s">
        <v>68</v>
      </c>
      <c r="L21" s="326"/>
      <c r="M21" s="326"/>
      <c r="N21" s="332"/>
      <c r="U21" s="51"/>
      <c r="V21" s="51"/>
      <c r="W21" s="51"/>
      <c r="Z21" s="82"/>
    </row>
    <row r="22" spans="1:26" ht="19.5" customHeight="1">
      <c r="A22" s="190"/>
      <c r="B22" s="186"/>
      <c r="C22" s="45"/>
      <c r="D22" s="336"/>
      <c r="E22" s="336"/>
      <c r="F22" s="336"/>
      <c r="G22" s="328"/>
      <c r="H22" s="328"/>
      <c r="I22" s="316"/>
      <c r="J22" s="316"/>
      <c r="K22" s="326"/>
      <c r="L22" s="326"/>
      <c r="M22" s="326"/>
      <c r="N22" s="332"/>
      <c r="U22" s="51"/>
      <c r="V22" s="51"/>
      <c r="W22" s="51"/>
      <c r="Z22" s="82"/>
    </row>
    <row r="23" spans="1:26" ht="19.5" customHeight="1">
      <c r="A23" s="190">
        <f>LOOKUP(11,Időbeosztás!I2:I16,Időbeosztás!A2:A16)</f>
        <v>13</v>
      </c>
      <c r="B23" s="186" t="str">
        <f>LOOKUP(11,Időbeosztás!I2:I16,Időbeosztás!C2:C16)</f>
        <v>május 7.</v>
      </c>
      <c r="C23" s="45"/>
      <c r="D23" s="308" t="s">
        <v>48</v>
      </c>
      <c r="E23" s="308"/>
      <c r="F23" s="308"/>
      <c r="G23" s="45"/>
      <c r="H23" s="331" t="s">
        <v>43</v>
      </c>
      <c r="I23" s="313"/>
      <c r="J23" s="309" t="s">
        <v>42</v>
      </c>
      <c r="K23" s="310"/>
      <c r="L23" s="45"/>
      <c r="M23" s="45"/>
      <c r="N23" s="74"/>
      <c r="U23" s="51"/>
      <c r="V23" s="51"/>
      <c r="W23" s="51"/>
      <c r="Z23" s="82"/>
    </row>
    <row r="24" spans="1:26" ht="19.5" customHeight="1">
      <c r="A24" s="190"/>
      <c r="B24" s="186"/>
      <c r="C24" s="45"/>
      <c r="D24" s="308"/>
      <c r="E24" s="308"/>
      <c r="F24" s="308"/>
      <c r="G24" s="45"/>
      <c r="H24" s="331"/>
      <c r="I24" s="313"/>
      <c r="J24" s="310"/>
      <c r="K24" s="310"/>
      <c r="L24" s="45"/>
      <c r="M24" s="45"/>
      <c r="N24" s="74"/>
      <c r="R24" s="115"/>
      <c r="U24" s="51"/>
      <c r="V24" s="51"/>
      <c r="W24" s="51"/>
      <c r="Z24" s="82"/>
    </row>
    <row r="25" spans="1:23" ht="19.5" customHeight="1">
      <c r="A25" s="190">
        <f>LOOKUP(12,Időbeosztás!I2:I16,Időbeosztás!A2:A16)</f>
        <v>14</v>
      </c>
      <c r="B25" s="186" t="str">
        <f>LOOKUP(12,Időbeosztás!I2:I16,Időbeosztás!C2:C16)</f>
        <v>május 14.</v>
      </c>
      <c r="C25" s="45"/>
      <c r="D25" s="326" t="s">
        <v>49</v>
      </c>
      <c r="E25" s="329"/>
      <c r="F25" s="329"/>
      <c r="G25" s="329"/>
      <c r="H25" s="308" t="s">
        <v>62</v>
      </c>
      <c r="I25" s="312"/>
      <c r="J25" s="312"/>
      <c r="K25" s="292" t="s">
        <v>182</v>
      </c>
      <c r="L25" s="326"/>
      <c r="M25" s="326"/>
      <c r="N25" s="43"/>
      <c r="U25" s="51"/>
      <c r="V25" s="51"/>
      <c r="W25" s="51"/>
    </row>
    <row r="26" spans="1:23" ht="19.5" customHeight="1">
      <c r="A26" s="190"/>
      <c r="B26" s="186"/>
      <c r="C26" s="45"/>
      <c r="D26" s="329"/>
      <c r="E26" s="329"/>
      <c r="F26" s="329"/>
      <c r="G26" s="329"/>
      <c r="H26" s="312"/>
      <c r="I26" s="312"/>
      <c r="J26" s="312"/>
      <c r="K26" s="326"/>
      <c r="L26" s="326"/>
      <c r="M26" s="326"/>
      <c r="N26" s="43"/>
      <c r="U26" s="51"/>
      <c r="V26" s="51"/>
      <c r="W26" s="51"/>
    </row>
    <row r="27" spans="1:23" ht="19.5" customHeight="1" thickBot="1">
      <c r="A27" s="244" t="s">
        <v>247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6"/>
      <c r="U27" s="51"/>
      <c r="V27" s="51"/>
      <c r="W27" s="51"/>
    </row>
    <row r="28" spans="1:13" ht="12.75" customHeight="1">
      <c r="A28" s="34"/>
      <c r="B28" s="36">
        <v>145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2.75" customHeight="1">
      <c r="A29" s="34"/>
      <c r="B29" s="180">
        <v>105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2:17" ht="39.75" customHeight="1">
      <c r="B30" s="38" t="s">
        <v>48</v>
      </c>
      <c r="C30" s="317" t="s">
        <v>71</v>
      </c>
      <c r="D30" s="317"/>
      <c r="E30" s="318" t="s">
        <v>108</v>
      </c>
      <c r="F30" s="318"/>
      <c r="G30" s="318" t="s">
        <v>47</v>
      </c>
      <c r="H30" s="318"/>
      <c r="I30" s="319" t="s">
        <v>69</v>
      </c>
      <c r="J30" s="319"/>
      <c r="K30" s="150"/>
      <c r="L30" s="151"/>
      <c r="M30" s="91"/>
      <c r="N30" s="91"/>
      <c r="O30" s="52"/>
      <c r="P30" s="52"/>
      <c r="Q30" s="52"/>
    </row>
    <row r="31" spans="2:13" ht="39.75" customHeight="1">
      <c r="B31" s="38" t="s">
        <v>56</v>
      </c>
      <c r="C31" s="326" t="s">
        <v>76</v>
      </c>
      <c r="D31" s="326"/>
      <c r="E31" s="334" t="s">
        <v>77</v>
      </c>
      <c r="F31" s="335"/>
      <c r="M31" s="12"/>
    </row>
    <row r="32" spans="13:26" ht="12.75">
      <c r="M32" s="82"/>
      <c r="N32" s="82"/>
      <c r="O32" s="82"/>
      <c r="P32" s="333"/>
      <c r="Q32" s="333"/>
      <c r="R32" s="82"/>
      <c r="S32" s="82"/>
      <c r="T32" s="82"/>
      <c r="U32" s="82"/>
      <c r="V32" s="82"/>
      <c r="W32" s="82"/>
      <c r="X32" s="82"/>
      <c r="Y32" s="315"/>
      <c r="Z32" s="315"/>
    </row>
    <row r="33" spans="13:26" ht="12.75">
      <c r="M33" s="82"/>
      <c r="N33" s="87"/>
      <c r="O33" s="88"/>
      <c r="P33" s="333"/>
      <c r="Q33" s="333"/>
      <c r="R33" s="87"/>
      <c r="S33" s="87"/>
      <c r="T33" s="82"/>
      <c r="U33" s="89"/>
      <c r="V33" s="88"/>
      <c r="W33" s="88"/>
      <c r="X33" s="88"/>
      <c r="Y33" s="315"/>
      <c r="Z33" s="315"/>
    </row>
    <row r="34" spans="4:26" ht="12.75">
      <c r="D34" s="26"/>
      <c r="E34" s="26"/>
      <c r="F34" s="26"/>
      <c r="G34" s="26"/>
      <c r="H34" s="24"/>
      <c r="I34" s="25"/>
      <c r="J34" s="25"/>
      <c r="M34" s="82"/>
      <c r="N34" s="88"/>
      <c r="O34" s="88"/>
      <c r="P34" s="87"/>
      <c r="Q34" s="87"/>
      <c r="R34" s="87"/>
      <c r="S34" s="87"/>
      <c r="T34" s="82"/>
      <c r="U34" s="88"/>
      <c r="V34" s="88"/>
      <c r="W34" s="88"/>
      <c r="X34" s="88"/>
      <c r="Y34" s="82"/>
      <c r="Z34" s="82"/>
    </row>
    <row r="35" spans="4:26" ht="12.75">
      <c r="D35" s="26"/>
      <c r="E35" s="26"/>
      <c r="F35" s="26"/>
      <c r="G35" s="26"/>
      <c r="H35" s="25"/>
      <c r="I35" s="25"/>
      <c r="J35" s="25"/>
      <c r="M35" s="82"/>
      <c r="N35" s="82"/>
      <c r="O35" s="82"/>
      <c r="P35" s="333"/>
      <c r="Q35" s="333"/>
      <c r="R35" s="82"/>
      <c r="S35" s="82"/>
      <c r="T35" s="82"/>
      <c r="U35" s="82"/>
      <c r="V35" s="82"/>
      <c r="W35" s="82"/>
      <c r="X35" s="82"/>
      <c r="Y35" s="315"/>
      <c r="Z35" s="315"/>
    </row>
    <row r="36" spans="4:26" ht="12.75">
      <c r="D36" s="6"/>
      <c r="E36" s="6"/>
      <c r="F36" s="6"/>
      <c r="M36" s="82"/>
      <c r="N36" s="82"/>
      <c r="O36" s="82"/>
      <c r="P36" s="333"/>
      <c r="Q36" s="333"/>
      <c r="R36" s="82"/>
      <c r="S36" s="82"/>
      <c r="T36" s="82"/>
      <c r="U36" s="82"/>
      <c r="V36" s="82"/>
      <c r="W36" s="82"/>
      <c r="X36" s="82"/>
      <c r="Y36" s="315"/>
      <c r="Z36" s="315"/>
    </row>
    <row r="37" spans="4:6" ht="12.75">
      <c r="D37" s="6"/>
      <c r="E37" s="6"/>
      <c r="F37" s="6"/>
    </row>
    <row r="40" spans="4:10" ht="12.75">
      <c r="D40" s="26"/>
      <c r="E40" s="26"/>
      <c r="F40" s="26"/>
      <c r="G40" s="26"/>
      <c r="H40" s="24"/>
      <c r="I40" s="25"/>
      <c r="J40" s="25"/>
    </row>
    <row r="41" spans="4:10" ht="12.75">
      <c r="D41" s="26"/>
      <c r="E41" s="26"/>
      <c r="F41" s="26"/>
      <c r="G41" s="26"/>
      <c r="H41" s="25"/>
      <c r="I41" s="25"/>
      <c r="J41" s="25"/>
    </row>
    <row r="42" spans="4:13" ht="12.75">
      <c r="D42" s="6"/>
      <c r="E42" s="6"/>
      <c r="L42" s="12"/>
      <c r="M42" s="12"/>
    </row>
    <row r="43" spans="4:5" ht="12.75">
      <c r="D43" s="6"/>
      <c r="E43" s="6"/>
    </row>
    <row r="44" ht="12.75">
      <c r="M44" s="19"/>
    </row>
    <row r="45" ht="12.75">
      <c r="M45" s="19"/>
    </row>
    <row r="46" spans="4:10" ht="12.75">
      <c r="D46" s="26"/>
      <c r="E46" s="19"/>
      <c r="F46" s="19"/>
      <c r="G46" s="19"/>
      <c r="H46" s="19"/>
      <c r="I46" s="24"/>
      <c r="J46" s="24"/>
    </row>
    <row r="47" spans="4:10" ht="12.75">
      <c r="D47" s="19"/>
      <c r="E47" s="19"/>
      <c r="F47" s="19"/>
      <c r="G47" s="19"/>
      <c r="H47" s="19"/>
      <c r="I47" s="24"/>
      <c r="J47" s="24"/>
    </row>
    <row r="48" spans="4:13" ht="12.75">
      <c r="D48" s="6"/>
      <c r="E48" s="6"/>
      <c r="L48" s="12"/>
      <c r="M48" s="12"/>
    </row>
    <row r="49" spans="4:13" ht="12.75">
      <c r="D49" s="6"/>
      <c r="E49" s="6"/>
      <c r="L49" s="12"/>
      <c r="M49" s="12"/>
    </row>
    <row r="50" ht="12.75">
      <c r="M50" s="18"/>
    </row>
    <row r="51" ht="12.75">
      <c r="M51" s="18"/>
    </row>
    <row r="52" spans="4:10" ht="12.75">
      <c r="D52" s="26"/>
      <c r="E52" s="19"/>
      <c r="F52" s="19"/>
      <c r="G52" s="19"/>
      <c r="H52" s="19"/>
      <c r="I52" s="24"/>
      <c r="J52" s="24"/>
    </row>
    <row r="53" spans="4:10" ht="12.75">
      <c r="D53" s="19"/>
      <c r="E53" s="19"/>
      <c r="F53" s="19"/>
      <c r="G53" s="19"/>
      <c r="H53" s="19"/>
      <c r="I53" s="24"/>
      <c r="J53" s="24"/>
    </row>
  </sheetData>
  <sheetProtection/>
  <mergeCells count="74">
    <mergeCell ref="P35:Q36"/>
    <mergeCell ref="Y35:Z36"/>
    <mergeCell ref="H25:J26"/>
    <mergeCell ref="G21:H22"/>
    <mergeCell ref="J23:K24"/>
    <mergeCell ref="D23:F24"/>
    <mergeCell ref="D7:F8"/>
    <mergeCell ref="H17:I18"/>
    <mergeCell ref="J7:M8"/>
    <mergeCell ref="I21:J22"/>
    <mergeCell ref="D21:F22"/>
    <mergeCell ref="D3:F4"/>
    <mergeCell ref="J19:M20"/>
    <mergeCell ref="D9:E10"/>
    <mergeCell ref="K15:N16"/>
    <mergeCell ref="J17:K18"/>
    <mergeCell ref="D15:E16"/>
    <mergeCell ref="F15:J16"/>
    <mergeCell ref="K25:M26"/>
    <mergeCell ref="G11:I12"/>
    <mergeCell ref="K3:N4"/>
    <mergeCell ref="D25:G26"/>
    <mergeCell ref="F9:J10"/>
    <mergeCell ref="P32:Q33"/>
    <mergeCell ref="D11:F12"/>
    <mergeCell ref="D17:F18"/>
    <mergeCell ref="G19:I20"/>
    <mergeCell ref="G7:I8"/>
    <mergeCell ref="C31:D31"/>
    <mergeCell ref="E31:F31"/>
    <mergeCell ref="E30:F30"/>
    <mergeCell ref="G30:H30"/>
    <mergeCell ref="D19:F20"/>
    <mergeCell ref="H23:I24"/>
    <mergeCell ref="I30:J30"/>
    <mergeCell ref="K21:N22"/>
    <mergeCell ref="A27:N27"/>
    <mergeCell ref="C30:D30"/>
    <mergeCell ref="A21:A22"/>
    <mergeCell ref="A25:A26"/>
    <mergeCell ref="A1:N1"/>
    <mergeCell ref="B15:B16"/>
    <mergeCell ref="A7:A8"/>
    <mergeCell ref="B5:B6"/>
    <mergeCell ref="B11:B12"/>
    <mergeCell ref="A3:A4"/>
    <mergeCell ref="A5:A6"/>
    <mergeCell ref="K9:N10"/>
    <mergeCell ref="A13:A14"/>
    <mergeCell ref="D5:F6"/>
    <mergeCell ref="B21:B22"/>
    <mergeCell ref="B19:B20"/>
    <mergeCell ref="A23:A24"/>
    <mergeCell ref="B23:B24"/>
    <mergeCell ref="B25:B26"/>
    <mergeCell ref="A9:A10"/>
    <mergeCell ref="A15:A16"/>
    <mergeCell ref="B7:B8"/>
    <mergeCell ref="B17:B18"/>
    <mergeCell ref="A19:A20"/>
    <mergeCell ref="A17:A18"/>
    <mergeCell ref="B9:B10"/>
    <mergeCell ref="B13:B14"/>
    <mergeCell ref="A11:A12"/>
    <mergeCell ref="B3:B4"/>
    <mergeCell ref="K13:M14"/>
    <mergeCell ref="G3:H4"/>
    <mergeCell ref="J5:K6"/>
    <mergeCell ref="H13:J14"/>
    <mergeCell ref="Y32:Z33"/>
    <mergeCell ref="J11:K12"/>
    <mergeCell ref="D13:G14"/>
    <mergeCell ref="G5:I6"/>
    <mergeCell ref="I3:J4"/>
  </mergeCells>
  <printOptions horizontalCentered="1" verticalCentered="1"/>
  <pageMargins left="0.15748031496063" right="0.15748031496063" top="0.196850393700787" bottom="0.196850393700787" header="0.15748031496063" footer="0.1574803149606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1:Z53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9.75390625" style="17" customWidth="1"/>
    <col min="2" max="2" width="12.75390625" style="17" customWidth="1"/>
    <col min="3" max="14" width="9.75390625" style="17" customWidth="1"/>
    <col min="15" max="29" width="9.125" style="17" customWidth="1"/>
    <col min="30" max="16384" width="9.125" style="17" customWidth="1"/>
  </cols>
  <sheetData>
    <row r="1" spans="1:14" ht="18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26" ht="25.5">
      <c r="A2" s="37" t="s">
        <v>8</v>
      </c>
      <c r="B2" s="38" t="s">
        <v>9</v>
      </c>
      <c r="C2" s="39" t="s">
        <v>16</v>
      </c>
      <c r="D2" s="39" t="s">
        <v>17</v>
      </c>
      <c r="E2" s="39" t="s">
        <v>18</v>
      </c>
      <c r="F2" s="39" t="s">
        <v>19</v>
      </c>
      <c r="G2" s="39" t="s">
        <v>20</v>
      </c>
      <c r="H2" s="39" t="s">
        <v>21</v>
      </c>
      <c r="I2" s="39" t="s">
        <v>22</v>
      </c>
      <c r="J2" s="39" t="s">
        <v>23</v>
      </c>
      <c r="K2" s="39" t="s">
        <v>24</v>
      </c>
      <c r="L2" s="39" t="s">
        <v>25</v>
      </c>
      <c r="M2" s="39" t="s">
        <v>26</v>
      </c>
      <c r="N2" s="40" t="s">
        <v>41</v>
      </c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19.5" customHeight="1">
      <c r="A3" s="190">
        <f>LOOKUP(1,Időbeosztás!I2:I16,Időbeosztás!A2:A16)</f>
        <v>0</v>
      </c>
      <c r="B3" s="186" t="str">
        <f>LOOKUP(1,Időbeosztás!I2:I16,Időbeosztás!C2:C16)</f>
        <v>február 6.</v>
      </c>
      <c r="C3" s="45"/>
      <c r="D3" s="337" t="s">
        <v>251</v>
      </c>
      <c r="E3" s="349"/>
      <c r="F3" s="349"/>
      <c r="G3" s="349"/>
      <c r="H3" s="349"/>
      <c r="I3" s="338"/>
      <c r="J3" s="337" t="s">
        <v>252</v>
      </c>
      <c r="K3" s="349"/>
      <c r="L3" s="338"/>
      <c r="M3" s="161"/>
      <c r="N3" s="85"/>
      <c r="V3" s="82"/>
      <c r="W3" s="89"/>
      <c r="X3" s="88"/>
      <c r="Y3" s="88"/>
      <c r="Z3" s="88"/>
    </row>
    <row r="4" spans="1:26" ht="19.5" customHeight="1">
      <c r="A4" s="190"/>
      <c r="B4" s="186"/>
      <c r="C4" s="45"/>
      <c r="D4" s="339"/>
      <c r="E4" s="350"/>
      <c r="F4" s="350"/>
      <c r="G4" s="350"/>
      <c r="H4" s="350"/>
      <c r="I4" s="340"/>
      <c r="J4" s="339"/>
      <c r="K4" s="350"/>
      <c r="L4" s="340"/>
      <c r="M4" s="161"/>
      <c r="N4" s="85"/>
      <c r="V4" s="82"/>
      <c r="W4" s="88"/>
      <c r="X4" s="88"/>
      <c r="Y4" s="88"/>
      <c r="Z4" s="88"/>
    </row>
    <row r="5" spans="1:26" ht="19.5" customHeight="1">
      <c r="A5" s="190">
        <f>LOOKUP(2,Időbeosztás!I2:I16,Időbeosztás!A2:A16)</f>
        <v>1</v>
      </c>
      <c r="B5" s="186" t="str">
        <f>LOOKUP(2,Időbeosztás!I2:I16,Időbeosztás!C2:C16)</f>
        <v>február 13.</v>
      </c>
      <c r="C5" s="45"/>
      <c r="D5" s="337" t="s">
        <v>183</v>
      </c>
      <c r="E5" s="338"/>
      <c r="F5" s="215" t="s">
        <v>254</v>
      </c>
      <c r="G5" s="216"/>
      <c r="H5" s="216"/>
      <c r="I5" s="341"/>
      <c r="J5" s="337" t="s">
        <v>184</v>
      </c>
      <c r="K5" s="349"/>
      <c r="L5" s="349"/>
      <c r="M5" s="338"/>
      <c r="N5" s="104"/>
      <c r="T5" s="87"/>
      <c r="U5" s="87"/>
      <c r="V5" s="87"/>
      <c r="W5" s="88"/>
      <c r="X5" s="116"/>
      <c r="Y5" s="117"/>
      <c r="Z5" s="82"/>
    </row>
    <row r="6" spans="1:26" ht="19.5" customHeight="1">
      <c r="A6" s="190"/>
      <c r="B6" s="186"/>
      <c r="C6" s="45"/>
      <c r="D6" s="339"/>
      <c r="E6" s="340"/>
      <c r="F6" s="218"/>
      <c r="G6" s="219"/>
      <c r="H6" s="219"/>
      <c r="I6" s="342"/>
      <c r="J6" s="339"/>
      <c r="K6" s="350"/>
      <c r="L6" s="350"/>
      <c r="M6" s="340"/>
      <c r="N6" s="104"/>
      <c r="T6" s="87"/>
      <c r="U6" s="87"/>
      <c r="V6" s="88"/>
      <c r="W6" s="88"/>
      <c r="X6" s="117"/>
      <c r="Y6" s="117"/>
      <c r="Z6" s="82"/>
    </row>
    <row r="7" spans="1:26" ht="19.5" customHeight="1">
      <c r="A7" s="190">
        <f>LOOKUP(3,Időbeosztás!I2:I16,Időbeosztás!A2:A16)</f>
        <v>2</v>
      </c>
      <c r="B7" s="186" t="str">
        <f>LOOKUP(3,Időbeosztás!I2:I16,Időbeosztás!C2:C16)</f>
        <v>február 20.</v>
      </c>
      <c r="C7" s="45"/>
      <c r="D7" s="343" t="s">
        <v>185</v>
      </c>
      <c r="E7" s="344"/>
      <c r="F7" s="345"/>
      <c r="G7" s="215" t="s">
        <v>186</v>
      </c>
      <c r="H7" s="216"/>
      <c r="I7" s="216"/>
      <c r="J7" s="341"/>
      <c r="K7" s="45"/>
      <c r="L7" s="163"/>
      <c r="M7" s="163"/>
      <c r="N7" s="104"/>
      <c r="S7" s="87"/>
      <c r="T7" s="88"/>
      <c r="U7" s="88"/>
      <c r="V7" s="88"/>
      <c r="W7" s="115"/>
      <c r="X7" s="115"/>
      <c r="Y7" s="115"/>
      <c r="Z7" s="82"/>
    </row>
    <row r="8" spans="1:26" ht="19.5" customHeight="1">
      <c r="A8" s="190"/>
      <c r="B8" s="186"/>
      <c r="C8" s="45"/>
      <c r="D8" s="346"/>
      <c r="E8" s="347"/>
      <c r="F8" s="348"/>
      <c r="G8" s="218"/>
      <c r="H8" s="219"/>
      <c r="I8" s="219"/>
      <c r="J8" s="342"/>
      <c r="K8" s="45"/>
      <c r="L8" s="163"/>
      <c r="M8" s="163"/>
      <c r="N8" s="104"/>
      <c r="S8" s="88"/>
      <c r="W8" s="115"/>
      <c r="X8" s="115"/>
      <c r="Y8" s="115"/>
      <c r="Z8" s="82"/>
    </row>
    <row r="9" spans="1:26" ht="19.5" customHeight="1">
      <c r="A9" s="190">
        <f>LOOKUP(4,Időbeosztás!I2:I16,Időbeosztás!A2:A16)</f>
        <v>3</v>
      </c>
      <c r="B9" s="186" t="str">
        <f>LOOKUP(4,Időbeosztás!I2:I16,Időbeosztás!C2:C16)</f>
        <v>február 27.</v>
      </c>
      <c r="C9" s="45"/>
      <c r="D9" s="337" t="s">
        <v>251</v>
      </c>
      <c r="E9" s="349"/>
      <c r="F9" s="349"/>
      <c r="G9" s="349"/>
      <c r="H9" s="349"/>
      <c r="I9" s="338"/>
      <c r="J9" s="337" t="s">
        <v>252</v>
      </c>
      <c r="K9" s="349"/>
      <c r="L9" s="338"/>
      <c r="M9" s="161"/>
      <c r="N9" s="85"/>
      <c r="R9" s="87"/>
      <c r="S9" s="87"/>
      <c r="W9" s="89"/>
      <c r="X9" s="88"/>
      <c r="Y9" s="88"/>
      <c r="Z9" s="88"/>
    </row>
    <row r="10" spans="1:26" ht="19.5" customHeight="1">
      <c r="A10" s="190"/>
      <c r="B10" s="186"/>
      <c r="C10" s="45"/>
      <c r="D10" s="339"/>
      <c r="E10" s="350"/>
      <c r="F10" s="350"/>
      <c r="G10" s="350"/>
      <c r="H10" s="350"/>
      <c r="I10" s="340"/>
      <c r="J10" s="339"/>
      <c r="K10" s="350"/>
      <c r="L10" s="340"/>
      <c r="M10" s="161"/>
      <c r="N10" s="85"/>
      <c r="U10" s="87"/>
      <c r="V10" s="87"/>
      <c r="W10" s="88"/>
      <c r="X10" s="88"/>
      <c r="Y10" s="88"/>
      <c r="Z10" s="88"/>
    </row>
    <row r="11" spans="1:26" ht="19.5" customHeight="1">
      <c r="A11" s="190">
        <f>LOOKUP(5,Időbeosztás!I2:I16,Időbeosztás!A2:A16)</f>
        <v>6</v>
      </c>
      <c r="B11" s="186" t="str">
        <f>LOOKUP(5,Időbeosztás!I2:I16,Időbeosztás!C2:C16)</f>
        <v>március 19.</v>
      </c>
      <c r="C11" s="45"/>
      <c r="D11" s="216" t="s">
        <v>186</v>
      </c>
      <c r="E11" s="216"/>
      <c r="F11" s="216"/>
      <c r="G11" s="341"/>
      <c r="H11" s="343" t="s">
        <v>185</v>
      </c>
      <c r="I11" s="344"/>
      <c r="J11" s="345"/>
      <c r="K11" s="45"/>
      <c r="L11" s="45"/>
      <c r="M11" s="46"/>
      <c r="N11" s="44"/>
      <c r="X11" s="116"/>
      <c r="Y11" s="117"/>
      <c r="Z11" s="82"/>
    </row>
    <row r="12" spans="1:26" ht="19.5" customHeight="1">
      <c r="A12" s="190"/>
      <c r="B12" s="186"/>
      <c r="C12" s="45"/>
      <c r="D12" s="219"/>
      <c r="E12" s="219"/>
      <c r="F12" s="219"/>
      <c r="G12" s="342"/>
      <c r="H12" s="346"/>
      <c r="I12" s="347"/>
      <c r="J12" s="348"/>
      <c r="K12" s="45"/>
      <c r="L12" s="45"/>
      <c r="M12" s="46"/>
      <c r="N12" s="44"/>
      <c r="X12" s="117"/>
      <c r="Y12" s="117"/>
      <c r="Z12" s="82"/>
    </row>
    <row r="13" spans="1:26" ht="19.5" customHeight="1">
      <c r="A13" s="190">
        <f>LOOKUP(6,Időbeosztás!I2:I16,Időbeosztás!A2:A16)</f>
        <v>8</v>
      </c>
      <c r="B13" s="186" t="str">
        <f>LOOKUP(6,Időbeosztás!I2:I16,Időbeosztás!C2:C16)</f>
        <v>április 2.</v>
      </c>
      <c r="C13" s="45"/>
      <c r="D13" s="337" t="s">
        <v>183</v>
      </c>
      <c r="E13" s="338"/>
      <c r="F13" s="215" t="s">
        <v>254</v>
      </c>
      <c r="G13" s="216"/>
      <c r="H13" s="216"/>
      <c r="I13" s="341"/>
      <c r="J13" s="337" t="s">
        <v>184</v>
      </c>
      <c r="K13" s="349"/>
      <c r="L13" s="349"/>
      <c r="M13" s="338"/>
      <c r="N13" s="164"/>
      <c r="T13" s="88"/>
      <c r="U13" s="88"/>
      <c r="V13" s="88"/>
      <c r="W13" s="115"/>
      <c r="X13" s="115"/>
      <c r="Y13" s="115"/>
      <c r="Z13" s="82"/>
    </row>
    <row r="14" spans="1:26" ht="19.5" customHeight="1">
      <c r="A14" s="190"/>
      <c r="B14" s="186"/>
      <c r="C14" s="45"/>
      <c r="D14" s="339"/>
      <c r="E14" s="340"/>
      <c r="F14" s="218"/>
      <c r="G14" s="219"/>
      <c r="H14" s="219"/>
      <c r="I14" s="342"/>
      <c r="J14" s="339"/>
      <c r="K14" s="350"/>
      <c r="L14" s="350"/>
      <c r="M14" s="340"/>
      <c r="N14" s="164"/>
      <c r="S14" s="88"/>
      <c r="T14" s="88"/>
      <c r="U14" s="88"/>
      <c r="V14" s="88"/>
      <c r="W14" s="115"/>
      <c r="X14" s="115"/>
      <c r="Y14" s="115"/>
      <c r="Z14" s="82"/>
    </row>
    <row r="15" spans="1:26" ht="19.5" customHeight="1">
      <c r="A15" s="190">
        <f>LOOKUP(7,Időbeosztás!I2:I16,Időbeosztás!A2:A16)</f>
        <v>9</v>
      </c>
      <c r="B15" s="186" t="str">
        <f>LOOKUP(7,Időbeosztás!I2:I16,Időbeosztás!C2:C16)</f>
        <v>április 9.</v>
      </c>
      <c r="C15" s="45"/>
      <c r="D15" s="337" t="s">
        <v>251</v>
      </c>
      <c r="E15" s="349"/>
      <c r="F15" s="349"/>
      <c r="G15" s="349"/>
      <c r="H15" s="349"/>
      <c r="I15" s="338"/>
      <c r="J15" s="337" t="s">
        <v>252</v>
      </c>
      <c r="K15" s="349"/>
      <c r="L15" s="338"/>
      <c r="M15" s="140"/>
      <c r="N15" s="104"/>
      <c r="T15" s="87"/>
      <c r="U15" s="87"/>
      <c r="V15" s="87"/>
      <c r="W15" s="93"/>
      <c r="X15" s="93"/>
      <c r="Y15" s="93"/>
      <c r="Z15" s="82"/>
    </row>
    <row r="16" spans="1:26" ht="19.5" customHeight="1">
      <c r="A16" s="190"/>
      <c r="B16" s="186"/>
      <c r="C16" s="45"/>
      <c r="D16" s="339"/>
      <c r="E16" s="350"/>
      <c r="F16" s="350"/>
      <c r="G16" s="350"/>
      <c r="H16" s="350"/>
      <c r="I16" s="340"/>
      <c r="J16" s="339"/>
      <c r="K16" s="350"/>
      <c r="L16" s="340"/>
      <c r="M16" s="140"/>
      <c r="N16" s="104"/>
      <c r="T16" s="87"/>
      <c r="U16" s="87"/>
      <c r="V16" s="87"/>
      <c r="W16" s="93"/>
      <c r="X16" s="93"/>
      <c r="Y16" s="93"/>
      <c r="Z16" s="82"/>
    </row>
    <row r="17" spans="1:26" ht="19.5" customHeight="1">
      <c r="A17" s="190">
        <f>LOOKUP(8,Időbeosztás!I2:I16,Időbeosztás!A2:A16)</f>
        <v>10</v>
      </c>
      <c r="B17" s="186" t="str">
        <f>LOOKUP(8,Időbeosztás!I2:I16,Időbeosztás!C2:C16)</f>
        <v>április 16.</v>
      </c>
      <c r="C17" s="45"/>
      <c r="D17" s="337" t="s">
        <v>183</v>
      </c>
      <c r="E17" s="338"/>
      <c r="F17" s="215" t="s">
        <v>254</v>
      </c>
      <c r="G17" s="216"/>
      <c r="H17" s="216"/>
      <c r="I17" s="341"/>
      <c r="J17" s="337" t="s">
        <v>184</v>
      </c>
      <c r="K17" s="349"/>
      <c r="L17" s="349"/>
      <c r="M17" s="338"/>
      <c r="N17" s="44"/>
      <c r="S17" s="115"/>
      <c r="T17" s="118"/>
      <c r="U17" s="118"/>
      <c r="V17" s="82"/>
      <c r="W17" s="82"/>
      <c r="X17" s="116"/>
      <c r="Y17" s="117"/>
      <c r="Z17" s="82"/>
    </row>
    <row r="18" spans="1:26" ht="19.5" customHeight="1">
      <c r="A18" s="190"/>
      <c r="B18" s="186"/>
      <c r="C18" s="45"/>
      <c r="D18" s="339"/>
      <c r="E18" s="340"/>
      <c r="F18" s="218"/>
      <c r="G18" s="219"/>
      <c r="H18" s="219"/>
      <c r="I18" s="342"/>
      <c r="J18" s="339"/>
      <c r="K18" s="350"/>
      <c r="L18" s="350"/>
      <c r="M18" s="340"/>
      <c r="N18" s="44"/>
      <c r="S18" s="118"/>
      <c r="T18" s="118"/>
      <c r="U18" s="118"/>
      <c r="V18" s="82"/>
      <c r="W18" s="82"/>
      <c r="X18" s="117"/>
      <c r="Y18" s="117"/>
      <c r="Z18" s="82"/>
    </row>
    <row r="19" spans="1:26" ht="19.5" customHeight="1">
      <c r="A19" s="190">
        <f>LOOKUP(9,Időbeosztás!I2:I16,Időbeosztás!A2:A16)</f>
        <v>11</v>
      </c>
      <c r="B19" s="186" t="str">
        <f>LOOKUP(9,Időbeosztás!I2:I16,Időbeosztás!C2:C16)</f>
        <v>április 23.</v>
      </c>
      <c r="C19" s="45"/>
      <c r="D19" s="343" t="s">
        <v>185</v>
      </c>
      <c r="E19" s="344"/>
      <c r="F19" s="345"/>
      <c r="G19" s="215" t="s">
        <v>186</v>
      </c>
      <c r="H19" s="216"/>
      <c r="I19" s="216"/>
      <c r="J19" s="341"/>
      <c r="K19" s="45"/>
      <c r="L19" s="163"/>
      <c r="M19" s="163"/>
      <c r="N19" s="104"/>
      <c r="T19" s="87"/>
      <c r="U19" s="87"/>
      <c r="V19" s="87"/>
      <c r="W19" s="119"/>
      <c r="X19" s="119"/>
      <c r="Y19" s="82"/>
      <c r="Z19" s="82"/>
    </row>
    <row r="20" spans="1:26" ht="19.5" customHeight="1">
      <c r="A20" s="190"/>
      <c r="B20" s="186"/>
      <c r="C20" s="45"/>
      <c r="D20" s="346"/>
      <c r="E20" s="347"/>
      <c r="F20" s="348"/>
      <c r="G20" s="218"/>
      <c r="H20" s="219"/>
      <c r="I20" s="219"/>
      <c r="J20" s="342"/>
      <c r="K20" s="45"/>
      <c r="L20" s="163"/>
      <c r="M20" s="163"/>
      <c r="N20" s="104"/>
      <c r="T20" s="87"/>
      <c r="U20" s="87"/>
      <c r="V20" s="87"/>
      <c r="W20" s="119"/>
      <c r="X20" s="119"/>
      <c r="Y20" s="82"/>
      <c r="Z20" s="82"/>
    </row>
    <row r="21" spans="1:26" ht="19.5" customHeight="1">
      <c r="A21" s="190">
        <f>LOOKUP(10,Időbeosztás!I2:I16,Időbeosztás!A2:A16)</f>
        <v>12</v>
      </c>
      <c r="B21" s="186" t="str">
        <f>LOOKUP(10,Időbeosztás!I2:I16,Időbeosztás!C2:C16)</f>
        <v>április 30.</v>
      </c>
      <c r="C21" s="45"/>
      <c r="D21" s="337" t="s">
        <v>251</v>
      </c>
      <c r="E21" s="349"/>
      <c r="F21" s="349"/>
      <c r="G21" s="349"/>
      <c r="H21" s="349"/>
      <c r="I21" s="338"/>
      <c r="J21" s="337" t="s">
        <v>252</v>
      </c>
      <c r="K21" s="349"/>
      <c r="L21" s="338"/>
      <c r="M21" s="140"/>
      <c r="N21" s="104"/>
      <c r="T21" s="87"/>
      <c r="U21" s="87"/>
      <c r="V21" s="82"/>
      <c r="W21" s="93"/>
      <c r="X21" s="93"/>
      <c r="Y21" s="93"/>
      <c r="Z21" s="82"/>
    </row>
    <row r="22" spans="1:26" ht="19.5" customHeight="1">
      <c r="A22" s="190"/>
      <c r="B22" s="186"/>
      <c r="C22" s="45"/>
      <c r="D22" s="339"/>
      <c r="E22" s="350"/>
      <c r="F22" s="350"/>
      <c r="G22" s="350"/>
      <c r="H22" s="350"/>
      <c r="I22" s="340"/>
      <c r="J22" s="339"/>
      <c r="K22" s="350"/>
      <c r="L22" s="340"/>
      <c r="M22" s="140"/>
      <c r="N22" s="104"/>
      <c r="T22" s="87"/>
      <c r="U22" s="87"/>
      <c r="V22" s="82"/>
      <c r="W22" s="93"/>
      <c r="X22" s="93"/>
      <c r="Y22" s="93"/>
      <c r="Z22" s="82"/>
    </row>
    <row r="23" spans="1:26" ht="19.5" customHeight="1">
      <c r="A23" s="190">
        <f>LOOKUP(11,Időbeosztás!I2:I16,Időbeosztás!A2:A16)</f>
        <v>13</v>
      </c>
      <c r="B23" s="186" t="str">
        <f>LOOKUP(11,Időbeosztás!I2:I16,Időbeosztás!C2:C16)</f>
        <v>május 7.</v>
      </c>
      <c r="C23" s="45"/>
      <c r="D23" s="216" t="s">
        <v>186</v>
      </c>
      <c r="E23" s="216"/>
      <c r="F23" s="216"/>
      <c r="G23" s="341"/>
      <c r="H23" s="337" t="s">
        <v>184</v>
      </c>
      <c r="I23" s="349"/>
      <c r="J23" s="349"/>
      <c r="K23" s="338"/>
      <c r="L23" s="45"/>
      <c r="M23" s="162"/>
      <c r="N23" s="104"/>
      <c r="X23" s="116"/>
      <c r="Y23" s="117"/>
      <c r="Z23" s="82"/>
    </row>
    <row r="24" spans="1:26" ht="19.5" customHeight="1">
      <c r="A24" s="190"/>
      <c r="B24" s="186"/>
      <c r="C24" s="45"/>
      <c r="D24" s="219"/>
      <c r="E24" s="219"/>
      <c r="F24" s="219"/>
      <c r="G24" s="342"/>
      <c r="H24" s="339"/>
      <c r="I24" s="350"/>
      <c r="J24" s="350"/>
      <c r="K24" s="340"/>
      <c r="L24" s="45"/>
      <c r="M24" s="162"/>
      <c r="N24" s="104"/>
      <c r="X24" s="117"/>
      <c r="Y24" s="117"/>
      <c r="Z24" s="82"/>
    </row>
    <row r="25" spans="1:26" ht="19.5" customHeight="1">
      <c r="A25" s="190">
        <f>LOOKUP(12,Időbeosztás!I2:I16,Időbeosztás!A2:A16)</f>
        <v>14</v>
      </c>
      <c r="B25" s="186" t="str">
        <f>LOOKUP(12,Időbeosztás!I2:I16,Időbeosztás!C2:C16)</f>
        <v>május 14.</v>
      </c>
      <c r="C25" s="45"/>
      <c r="D25" s="337" t="s">
        <v>183</v>
      </c>
      <c r="E25" s="338"/>
      <c r="F25" s="215" t="s">
        <v>254</v>
      </c>
      <c r="G25" s="216"/>
      <c r="H25" s="216"/>
      <c r="I25" s="341"/>
      <c r="J25" s="343" t="s">
        <v>185</v>
      </c>
      <c r="K25" s="344"/>
      <c r="L25" s="345"/>
      <c r="M25" s="73"/>
      <c r="N25" s="164"/>
      <c r="P25" s="87"/>
      <c r="Q25" s="87"/>
      <c r="R25" s="87"/>
      <c r="S25" s="87"/>
      <c r="T25" s="87"/>
      <c r="U25" s="87"/>
      <c r="V25" s="87"/>
      <c r="W25" s="119"/>
      <c r="X25" s="119"/>
      <c r="Y25" s="82"/>
      <c r="Z25" s="82"/>
    </row>
    <row r="26" spans="1:26" ht="19.5" customHeight="1">
      <c r="A26" s="190"/>
      <c r="B26" s="186"/>
      <c r="C26" s="45"/>
      <c r="D26" s="339"/>
      <c r="E26" s="340"/>
      <c r="F26" s="218"/>
      <c r="G26" s="219"/>
      <c r="H26" s="219"/>
      <c r="I26" s="342"/>
      <c r="J26" s="346"/>
      <c r="K26" s="347"/>
      <c r="L26" s="348"/>
      <c r="M26" s="73"/>
      <c r="N26" s="164"/>
      <c r="P26" s="87"/>
      <c r="Q26" s="87"/>
      <c r="R26" s="87"/>
      <c r="S26" s="87"/>
      <c r="T26" s="87"/>
      <c r="U26" s="87"/>
      <c r="V26" s="87"/>
      <c r="W26" s="119"/>
      <c r="X26" s="119"/>
      <c r="Y26" s="82"/>
      <c r="Z26" s="82"/>
    </row>
    <row r="27" spans="1:14" ht="19.5" customHeight="1" thickBot="1">
      <c r="A27" s="244" t="s">
        <v>239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6"/>
    </row>
    <row r="28" spans="1:13" ht="12.75" customHeight="1">
      <c r="A28" s="34"/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35"/>
    </row>
    <row r="29" spans="1:13" ht="12.75" customHeight="1">
      <c r="A29" s="34"/>
      <c r="B29" s="145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35"/>
    </row>
    <row r="30" spans="2:17" ht="39.75" customHeight="1">
      <c r="B30" s="145"/>
      <c r="C30" s="93"/>
      <c r="D30" s="93"/>
      <c r="E30" s="91"/>
      <c r="F30" s="91"/>
      <c r="G30" s="91"/>
      <c r="H30" s="91"/>
      <c r="I30" s="91"/>
      <c r="J30" s="91"/>
      <c r="K30" s="114"/>
      <c r="L30" s="114"/>
      <c r="M30" s="91"/>
      <c r="N30" s="91"/>
      <c r="O30" s="52"/>
      <c r="P30" s="52"/>
      <c r="Q30" s="52"/>
    </row>
    <row r="31" spans="2:13" ht="39.75" customHeight="1">
      <c r="B31" s="145"/>
      <c r="C31" s="87"/>
      <c r="D31" s="87"/>
      <c r="E31" s="146"/>
      <c r="F31" s="126"/>
      <c r="G31" s="82"/>
      <c r="H31" s="82"/>
      <c r="I31" s="82"/>
      <c r="J31" s="82"/>
      <c r="K31" s="82"/>
      <c r="L31" s="82"/>
      <c r="M31" s="12"/>
    </row>
    <row r="32" spans="13:25" ht="12.75"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</row>
    <row r="33" spans="13:25" ht="12.75">
      <c r="M33" s="82"/>
      <c r="N33" s="87"/>
      <c r="O33" s="88"/>
      <c r="P33" s="87"/>
      <c r="Q33" s="87"/>
      <c r="R33" s="87"/>
      <c r="S33" s="87"/>
      <c r="T33" s="82"/>
      <c r="U33" s="89"/>
      <c r="V33" s="88"/>
      <c r="W33" s="88"/>
      <c r="X33" s="88"/>
      <c r="Y33" s="82"/>
    </row>
    <row r="34" spans="4:25" ht="12.75">
      <c r="D34" s="26"/>
      <c r="E34" s="26"/>
      <c r="F34" s="26"/>
      <c r="G34" s="26"/>
      <c r="H34" s="24"/>
      <c r="I34" s="25"/>
      <c r="J34" s="25"/>
      <c r="M34" s="82"/>
      <c r="N34" s="88"/>
      <c r="O34" s="88"/>
      <c r="P34" s="87"/>
      <c r="Q34" s="87"/>
      <c r="R34" s="87"/>
      <c r="S34" s="87"/>
      <c r="T34" s="82"/>
      <c r="U34" s="88"/>
      <c r="V34" s="88"/>
      <c r="W34" s="88"/>
      <c r="X34" s="88"/>
      <c r="Y34" s="82"/>
    </row>
    <row r="35" spans="4:25" ht="12.75">
      <c r="D35" s="26"/>
      <c r="E35" s="26"/>
      <c r="F35" s="26"/>
      <c r="G35" s="26"/>
      <c r="H35" s="25"/>
      <c r="I35" s="25"/>
      <c r="J35" s="25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4:25" ht="12.75">
      <c r="D36" s="6"/>
      <c r="E36" s="6"/>
      <c r="F36" s="6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4:6" ht="12.75">
      <c r="D37" s="6"/>
      <c r="E37" s="6"/>
      <c r="F37" s="6"/>
    </row>
    <row r="40" spans="4:10" ht="12.75">
      <c r="D40" s="26"/>
      <c r="E40" s="26"/>
      <c r="F40" s="26"/>
      <c r="G40" s="26"/>
      <c r="H40" s="24"/>
      <c r="I40" s="25"/>
      <c r="J40" s="25"/>
    </row>
    <row r="41" spans="4:10" ht="12.75">
      <c r="D41" s="26"/>
      <c r="E41" s="26"/>
      <c r="F41" s="26"/>
      <c r="G41" s="26"/>
      <c r="H41" s="25"/>
      <c r="I41" s="25"/>
      <c r="J41" s="25"/>
    </row>
    <row r="42" spans="4:13" ht="12.75">
      <c r="D42" s="6"/>
      <c r="E42" s="6"/>
      <c r="L42" s="12"/>
      <c r="M42" s="12"/>
    </row>
    <row r="43" spans="4:5" ht="12.75">
      <c r="D43" s="6"/>
      <c r="E43" s="6"/>
    </row>
    <row r="44" ht="12.75">
      <c r="M44" s="19"/>
    </row>
    <row r="45" ht="12.75">
      <c r="M45" s="19"/>
    </row>
    <row r="46" spans="4:10" ht="12.75">
      <c r="D46" s="26"/>
      <c r="E46" s="19"/>
      <c r="F46" s="19"/>
      <c r="G46" s="19"/>
      <c r="H46" s="19"/>
      <c r="I46" s="24"/>
      <c r="J46" s="24"/>
    </row>
    <row r="47" spans="4:10" ht="12.75">
      <c r="D47" s="19"/>
      <c r="E47" s="19"/>
      <c r="F47" s="19"/>
      <c r="G47" s="19"/>
      <c r="H47" s="19"/>
      <c r="I47" s="24"/>
      <c r="J47" s="24"/>
    </row>
    <row r="48" spans="4:13" ht="12.75">
      <c r="D48" s="6"/>
      <c r="E48" s="6"/>
      <c r="L48" s="12"/>
      <c r="M48" s="12"/>
    </row>
    <row r="49" spans="4:13" ht="12.75">
      <c r="D49" s="6"/>
      <c r="E49" s="6"/>
      <c r="L49" s="12"/>
      <c r="M49" s="12"/>
    </row>
    <row r="50" ht="12.75">
      <c r="M50" s="18"/>
    </row>
    <row r="51" ht="12.75">
      <c r="M51" s="18"/>
    </row>
    <row r="52" spans="4:10" ht="12.75">
      <c r="D52" s="26"/>
      <c r="E52" s="19"/>
      <c r="F52" s="19"/>
      <c r="G52" s="19"/>
      <c r="H52" s="19"/>
      <c r="I52" s="24"/>
      <c r="J52" s="24"/>
    </row>
    <row r="53" spans="4:10" ht="12.75">
      <c r="D53" s="19"/>
      <c r="E53" s="19"/>
      <c r="F53" s="19"/>
      <c r="G53" s="19"/>
      <c r="H53" s="19"/>
      <c r="I53" s="24"/>
      <c r="J53" s="24"/>
    </row>
  </sheetData>
  <sheetProtection/>
  <mergeCells count="54">
    <mergeCell ref="A1:N1"/>
    <mergeCell ref="A3:A4"/>
    <mergeCell ref="B3:B4"/>
    <mergeCell ref="A7:A8"/>
    <mergeCell ref="B7:B8"/>
    <mergeCell ref="A9:A10"/>
    <mergeCell ref="B9:B10"/>
    <mergeCell ref="A5:A6"/>
    <mergeCell ref="B5:B6"/>
    <mergeCell ref="D9:I10"/>
    <mergeCell ref="A15:A16"/>
    <mergeCell ref="B15:B16"/>
    <mergeCell ref="A11:A12"/>
    <mergeCell ref="B11:B12"/>
    <mergeCell ref="A13:A14"/>
    <mergeCell ref="B13:B14"/>
    <mergeCell ref="A21:A22"/>
    <mergeCell ref="B21:B22"/>
    <mergeCell ref="A23:A24"/>
    <mergeCell ref="B23:B24"/>
    <mergeCell ref="A17:A18"/>
    <mergeCell ref="B17:B18"/>
    <mergeCell ref="A19:A20"/>
    <mergeCell ref="B19:B20"/>
    <mergeCell ref="D3:I4"/>
    <mergeCell ref="J3:L4"/>
    <mergeCell ref="D5:E6"/>
    <mergeCell ref="J5:M6"/>
    <mergeCell ref="F5:I6"/>
    <mergeCell ref="A27:N27"/>
    <mergeCell ref="D7:F8"/>
    <mergeCell ref="G7:J8"/>
    <mergeCell ref="A25:A26"/>
    <mergeCell ref="B25:B26"/>
    <mergeCell ref="H11:J12"/>
    <mergeCell ref="D17:E18"/>
    <mergeCell ref="F17:I18"/>
    <mergeCell ref="D11:G12"/>
    <mergeCell ref="G19:J20"/>
    <mergeCell ref="D23:G24"/>
    <mergeCell ref="J13:M14"/>
    <mergeCell ref="J17:M18"/>
    <mergeCell ref="H23:K24"/>
    <mergeCell ref="D19:F20"/>
    <mergeCell ref="D25:E26"/>
    <mergeCell ref="F25:I26"/>
    <mergeCell ref="J25:L26"/>
    <mergeCell ref="J9:L10"/>
    <mergeCell ref="D15:I16"/>
    <mergeCell ref="J15:L16"/>
    <mergeCell ref="D21:I22"/>
    <mergeCell ref="J21:L22"/>
    <mergeCell ref="D13:E14"/>
    <mergeCell ref="F13:I14"/>
  </mergeCells>
  <printOptions horizontalCentered="1" vertic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8"/>
  <dimension ref="A1:AH44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9.75390625" style="17" customWidth="1"/>
    <col min="2" max="2" width="12.75390625" style="17" customWidth="1"/>
    <col min="3" max="14" width="9.75390625" style="17" customWidth="1"/>
    <col min="15" max="30" width="9.125" style="17" customWidth="1"/>
    <col min="31" max="16384" width="9.125" style="17" customWidth="1"/>
  </cols>
  <sheetData>
    <row r="1" spans="1:14" ht="18">
      <c r="A1" s="241" t="s">
        <v>10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26" ht="25.5">
      <c r="A2" s="37" t="s">
        <v>8</v>
      </c>
      <c r="B2" s="42" t="s">
        <v>9</v>
      </c>
      <c r="C2" s="39" t="s">
        <v>16</v>
      </c>
      <c r="D2" s="39" t="s">
        <v>17</v>
      </c>
      <c r="E2" s="39" t="s">
        <v>18</v>
      </c>
      <c r="F2" s="39" t="s">
        <v>19</v>
      </c>
      <c r="G2" s="39" t="s">
        <v>20</v>
      </c>
      <c r="H2" s="39" t="s">
        <v>21</v>
      </c>
      <c r="I2" s="39" t="s">
        <v>22</v>
      </c>
      <c r="J2" s="39" t="s">
        <v>23</v>
      </c>
      <c r="K2" s="39" t="s">
        <v>24</v>
      </c>
      <c r="L2" s="39" t="s">
        <v>25</v>
      </c>
      <c r="M2" s="39" t="s">
        <v>26</v>
      </c>
      <c r="N2" s="40" t="s">
        <v>41</v>
      </c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34" ht="19.5" customHeight="1">
      <c r="A3" s="190">
        <f>LOOKUP(1,Időbeosztás!I2:I16,Időbeosztás!A2:A16)</f>
        <v>0</v>
      </c>
      <c r="B3" s="186" t="str">
        <f>LOOKUP(1,Időbeosztás!I2:I16,Időbeosztás!C2:C16)</f>
        <v>február 6.</v>
      </c>
      <c r="C3" s="53"/>
      <c r="D3" s="187" t="s">
        <v>93</v>
      </c>
      <c r="E3" s="188"/>
      <c r="F3" s="188"/>
      <c r="G3" s="188"/>
      <c r="H3" s="188"/>
      <c r="I3" s="187" t="s">
        <v>94</v>
      </c>
      <c r="J3" s="188"/>
      <c r="K3" s="311" t="s">
        <v>95</v>
      </c>
      <c r="L3" s="351"/>
      <c r="M3" s="45"/>
      <c r="N3" s="43"/>
      <c r="T3" s="91"/>
      <c r="U3" s="113"/>
      <c r="V3" s="113"/>
      <c r="W3" s="89"/>
      <c r="X3" s="100"/>
      <c r="Y3" s="93"/>
      <c r="Z3" s="93"/>
      <c r="AA3" s="28"/>
      <c r="AG3" s="28"/>
      <c r="AH3" s="28"/>
    </row>
    <row r="4" spans="1:34" ht="19.5" customHeight="1">
      <c r="A4" s="190"/>
      <c r="B4" s="186"/>
      <c r="C4" s="53"/>
      <c r="D4" s="188"/>
      <c r="E4" s="188"/>
      <c r="F4" s="188"/>
      <c r="G4" s="188"/>
      <c r="H4" s="188"/>
      <c r="I4" s="188"/>
      <c r="J4" s="188"/>
      <c r="K4" s="311"/>
      <c r="L4" s="351"/>
      <c r="M4" s="45"/>
      <c r="N4" s="43"/>
      <c r="T4" s="113"/>
      <c r="U4" s="113"/>
      <c r="V4" s="113"/>
      <c r="W4" s="100"/>
      <c r="X4" s="100"/>
      <c r="Y4" s="93"/>
      <c r="Z4" s="93"/>
      <c r="AA4" s="28"/>
      <c r="AG4" s="28"/>
      <c r="AH4" s="28"/>
    </row>
    <row r="5" spans="1:26" ht="19.5" customHeight="1">
      <c r="A5" s="190">
        <f>LOOKUP(2,Időbeosztás!I2:I16,Időbeosztás!A2:A16)</f>
        <v>1</v>
      </c>
      <c r="B5" s="186" t="str">
        <f>LOOKUP(2,Időbeosztás!I2:I16,Időbeosztás!C2:C16)</f>
        <v>február 13.</v>
      </c>
      <c r="C5" s="53"/>
      <c r="D5" s="187" t="s">
        <v>96</v>
      </c>
      <c r="E5" s="352"/>
      <c r="F5" s="352"/>
      <c r="G5" s="352"/>
      <c r="H5" s="327" t="s">
        <v>91</v>
      </c>
      <c r="I5" s="327"/>
      <c r="J5" s="327"/>
      <c r="K5" s="327"/>
      <c r="L5" s="327"/>
      <c r="M5" s="327"/>
      <c r="N5" s="356"/>
      <c r="X5" s="100"/>
      <c r="Y5" s="100"/>
      <c r="Z5" s="82"/>
    </row>
    <row r="6" spans="1:26" ht="19.5" customHeight="1">
      <c r="A6" s="190"/>
      <c r="B6" s="186"/>
      <c r="C6" s="53"/>
      <c r="D6" s="352"/>
      <c r="E6" s="352"/>
      <c r="F6" s="352"/>
      <c r="G6" s="352"/>
      <c r="H6" s="327"/>
      <c r="I6" s="327"/>
      <c r="J6" s="327"/>
      <c r="K6" s="327"/>
      <c r="L6" s="327"/>
      <c r="M6" s="327"/>
      <c r="N6" s="356"/>
      <c r="X6" s="100"/>
      <c r="Y6" s="100"/>
      <c r="Z6" s="82"/>
    </row>
    <row r="7" spans="1:27" ht="19.5" customHeight="1">
      <c r="A7" s="190">
        <f>LOOKUP(3,Időbeosztás!I2:I16,Időbeosztás!A2:A16)</f>
        <v>2</v>
      </c>
      <c r="B7" s="186" t="str">
        <f>LOOKUP(3,Időbeosztás!I2:I16,Időbeosztás!C2:C16)</f>
        <v>február 20.</v>
      </c>
      <c r="C7" s="53"/>
      <c r="D7" s="355" t="s">
        <v>127</v>
      </c>
      <c r="E7" s="355"/>
      <c r="F7" s="187" t="s">
        <v>92</v>
      </c>
      <c r="G7" s="352"/>
      <c r="H7" s="352"/>
      <c r="I7" s="187" t="s">
        <v>97</v>
      </c>
      <c r="J7" s="188"/>
      <c r="K7" s="188"/>
      <c r="L7" s="183" t="s">
        <v>225</v>
      </c>
      <c r="M7" s="353"/>
      <c r="N7" s="354"/>
      <c r="U7" s="100"/>
      <c r="V7" s="100"/>
      <c r="W7" s="100"/>
      <c r="X7" s="82"/>
      <c r="Y7" s="82"/>
      <c r="Z7" s="82"/>
      <c r="AA7" s="23"/>
    </row>
    <row r="8" spans="1:27" ht="19.5" customHeight="1">
      <c r="A8" s="190"/>
      <c r="B8" s="186"/>
      <c r="C8" s="53"/>
      <c r="D8" s="355"/>
      <c r="E8" s="355"/>
      <c r="F8" s="352"/>
      <c r="G8" s="352"/>
      <c r="H8" s="352"/>
      <c r="I8" s="188"/>
      <c r="J8" s="188"/>
      <c r="K8" s="188"/>
      <c r="L8" s="353"/>
      <c r="M8" s="353"/>
      <c r="N8" s="354"/>
      <c r="U8" s="100"/>
      <c r="V8" s="100"/>
      <c r="W8" s="100"/>
      <c r="X8" s="82"/>
      <c r="Y8" s="82"/>
      <c r="Z8" s="82"/>
      <c r="AA8" s="23"/>
    </row>
    <row r="9" spans="1:26" ht="19.5" customHeight="1">
      <c r="A9" s="190">
        <f>LOOKUP(4,Időbeosztás!I2:I16,Időbeosztás!A2:A16)</f>
        <v>3</v>
      </c>
      <c r="B9" s="186" t="str">
        <f>LOOKUP(4,Időbeosztás!I2:I16,Időbeosztás!C2:C16)</f>
        <v>február 27.</v>
      </c>
      <c r="C9" s="53"/>
      <c r="D9" s="187" t="s">
        <v>93</v>
      </c>
      <c r="E9" s="188"/>
      <c r="F9" s="188"/>
      <c r="G9" s="188"/>
      <c r="H9" s="188"/>
      <c r="I9" s="187" t="s">
        <v>94</v>
      </c>
      <c r="J9" s="188"/>
      <c r="K9" s="311" t="s">
        <v>95</v>
      </c>
      <c r="L9" s="351"/>
      <c r="M9" s="45"/>
      <c r="N9" s="43"/>
      <c r="T9" s="91"/>
      <c r="U9" s="113"/>
      <c r="V9" s="113"/>
      <c r="W9" s="89"/>
      <c r="X9" s="100"/>
      <c r="Y9" s="93"/>
      <c r="Z9" s="93"/>
    </row>
    <row r="10" spans="1:26" ht="19.5" customHeight="1">
      <c r="A10" s="190"/>
      <c r="B10" s="186"/>
      <c r="C10" s="53"/>
      <c r="D10" s="188"/>
      <c r="E10" s="188"/>
      <c r="F10" s="188"/>
      <c r="G10" s="188"/>
      <c r="H10" s="188"/>
      <c r="I10" s="188"/>
      <c r="J10" s="188"/>
      <c r="K10" s="311"/>
      <c r="L10" s="351"/>
      <c r="M10" s="45"/>
      <c r="N10" s="43"/>
      <c r="T10" s="113"/>
      <c r="U10" s="113"/>
      <c r="V10" s="113"/>
      <c r="W10" s="100"/>
      <c r="X10" s="100"/>
      <c r="Y10" s="93"/>
      <c r="Z10" s="93"/>
    </row>
    <row r="11" spans="1:26" ht="19.5" customHeight="1">
      <c r="A11" s="190">
        <f>LOOKUP(5,Időbeosztás!I2:I16,Időbeosztás!A2:A16)</f>
        <v>6</v>
      </c>
      <c r="B11" s="186" t="str">
        <f>LOOKUP(5,Időbeosztás!I2:I16,Időbeosztás!C2:C16)</f>
        <v>március 19.</v>
      </c>
      <c r="C11" s="53"/>
      <c r="D11" s="187" t="s">
        <v>96</v>
      </c>
      <c r="E11" s="352"/>
      <c r="F11" s="352"/>
      <c r="G11" s="352"/>
      <c r="H11" s="327" t="s">
        <v>91</v>
      </c>
      <c r="I11" s="327"/>
      <c r="J11" s="327"/>
      <c r="K11" s="327"/>
      <c r="L11" s="327"/>
      <c r="M11" s="327"/>
      <c r="N11" s="356"/>
      <c r="X11" s="100"/>
      <c r="Y11" s="100"/>
      <c r="Z11" s="82"/>
    </row>
    <row r="12" spans="1:26" ht="19.5" customHeight="1">
      <c r="A12" s="190"/>
      <c r="B12" s="186"/>
      <c r="C12" s="53"/>
      <c r="D12" s="352"/>
      <c r="E12" s="352"/>
      <c r="F12" s="352"/>
      <c r="G12" s="352"/>
      <c r="H12" s="327"/>
      <c r="I12" s="327"/>
      <c r="J12" s="327"/>
      <c r="K12" s="327"/>
      <c r="L12" s="327"/>
      <c r="M12" s="327"/>
      <c r="N12" s="356"/>
      <c r="X12" s="100"/>
      <c r="Y12" s="100"/>
      <c r="Z12" s="82"/>
    </row>
    <row r="13" spans="1:26" ht="19.5" customHeight="1">
      <c r="A13" s="190">
        <f>LOOKUP(6,Időbeosztás!I2:I16,Időbeosztás!A2:A16)</f>
        <v>8</v>
      </c>
      <c r="B13" s="186" t="str">
        <f>LOOKUP(6,Időbeosztás!I2:I16,Időbeosztás!C2:C16)</f>
        <v>április 2.</v>
      </c>
      <c r="C13" s="53"/>
      <c r="D13" s="355" t="s">
        <v>127</v>
      </c>
      <c r="E13" s="355"/>
      <c r="F13" s="187" t="s">
        <v>92</v>
      </c>
      <c r="G13" s="352"/>
      <c r="H13" s="352"/>
      <c r="I13" s="187" t="s">
        <v>97</v>
      </c>
      <c r="J13" s="188"/>
      <c r="K13" s="188"/>
      <c r="L13" s="183" t="s">
        <v>225</v>
      </c>
      <c r="M13" s="353"/>
      <c r="N13" s="354"/>
      <c r="U13" s="100"/>
      <c r="V13" s="100"/>
      <c r="W13" s="100"/>
      <c r="X13" s="100"/>
      <c r="Y13" s="93"/>
      <c r="Z13" s="93"/>
    </row>
    <row r="14" spans="1:26" ht="19.5" customHeight="1">
      <c r="A14" s="190"/>
      <c r="B14" s="186"/>
      <c r="C14" s="53"/>
      <c r="D14" s="355"/>
      <c r="E14" s="355"/>
      <c r="F14" s="352"/>
      <c r="G14" s="352"/>
      <c r="H14" s="352"/>
      <c r="I14" s="188"/>
      <c r="J14" s="188"/>
      <c r="K14" s="188"/>
      <c r="L14" s="353"/>
      <c r="M14" s="353"/>
      <c r="N14" s="354"/>
      <c r="U14" s="100"/>
      <c r="V14" s="100"/>
      <c r="W14" s="100"/>
      <c r="X14" s="100"/>
      <c r="Y14" s="93"/>
      <c r="Z14" s="93"/>
    </row>
    <row r="15" spans="1:26" ht="19.5" customHeight="1">
      <c r="A15" s="190">
        <f>LOOKUP(7,Időbeosztás!I2:I16,Időbeosztás!A2:A16)</f>
        <v>9</v>
      </c>
      <c r="B15" s="186" t="str">
        <f>LOOKUP(7,Időbeosztás!I2:I16,Időbeosztás!C2:C16)</f>
        <v>április 9.</v>
      </c>
      <c r="C15" s="53"/>
      <c r="D15" s="187" t="s">
        <v>93</v>
      </c>
      <c r="E15" s="188"/>
      <c r="F15" s="188"/>
      <c r="G15" s="188"/>
      <c r="H15" s="188"/>
      <c r="I15" s="187" t="s">
        <v>94</v>
      </c>
      <c r="J15" s="188"/>
      <c r="K15" s="311" t="s">
        <v>95</v>
      </c>
      <c r="L15" s="351"/>
      <c r="M15" s="45"/>
      <c r="N15" s="43"/>
      <c r="T15" s="91"/>
      <c r="U15" s="113"/>
      <c r="V15" s="113"/>
      <c r="W15" s="89"/>
      <c r="X15" s="100"/>
      <c r="Y15" s="93"/>
      <c r="Z15" s="93"/>
    </row>
    <row r="16" spans="1:26" ht="19.5" customHeight="1">
      <c r="A16" s="190"/>
      <c r="B16" s="186"/>
      <c r="C16" s="53"/>
      <c r="D16" s="188"/>
      <c r="E16" s="188"/>
      <c r="F16" s="188"/>
      <c r="G16" s="188"/>
      <c r="H16" s="188"/>
      <c r="I16" s="188"/>
      <c r="J16" s="188"/>
      <c r="K16" s="311"/>
      <c r="L16" s="351"/>
      <c r="M16" s="45"/>
      <c r="N16" s="43"/>
      <c r="T16" s="113"/>
      <c r="U16" s="113"/>
      <c r="V16" s="113"/>
      <c r="W16" s="100"/>
      <c r="X16" s="100"/>
      <c r="Y16" s="93"/>
      <c r="Z16" s="93"/>
    </row>
    <row r="17" spans="1:26" ht="19.5" customHeight="1">
      <c r="A17" s="190">
        <f>LOOKUP(8,Időbeosztás!I2:I16,Időbeosztás!A2:A16)</f>
        <v>10</v>
      </c>
      <c r="B17" s="186" t="str">
        <f>LOOKUP(8,Időbeosztás!I2:I16,Időbeosztás!C2:C16)</f>
        <v>április 16.</v>
      </c>
      <c r="C17" s="53"/>
      <c r="D17" s="187" t="s">
        <v>96</v>
      </c>
      <c r="E17" s="352"/>
      <c r="F17" s="352"/>
      <c r="G17" s="352"/>
      <c r="H17" s="327" t="s">
        <v>91</v>
      </c>
      <c r="I17" s="327"/>
      <c r="J17" s="327"/>
      <c r="K17" s="327"/>
      <c r="L17" s="327"/>
      <c r="M17" s="327"/>
      <c r="N17" s="54"/>
      <c r="X17" s="100"/>
      <c r="Y17" s="100"/>
      <c r="Z17" s="120"/>
    </row>
    <row r="18" spans="1:26" ht="19.5" customHeight="1">
      <c r="A18" s="190"/>
      <c r="B18" s="186"/>
      <c r="C18" s="53"/>
      <c r="D18" s="352"/>
      <c r="E18" s="352"/>
      <c r="F18" s="352"/>
      <c r="G18" s="352"/>
      <c r="H18" s="327"/>
      <c r="I18" s="327"/>
      <c r="J18" s="327"/>
      <c r="K18" s="327"/>
      <c r="L18" s="327"/>
      <c r="M18" s="327"/>
      <c r="N18" s="54"/>
      <c r="X18" s="100"/>
      <c r="Y18" s="100"/>
      <c r="Z18" s="120"/>
    </row>
    <row r="19" spans="1:26" ht="19.5" customHeight="1">
      <c r="A19" s="190">
        <f>LOOKUP(9,Időbeosztás!I2:I16,Időbeosztás!A2:A16)</f>
        <v>11</v>
      </c>
      <c r="B19" s="186" t="str">
        <f>LOOKUP(9,Időbeosztás!I2:I16,Időbeosztás!C2:C16)</f>
        <v>április 23.</v>
      </c>
      <c r="C19" s="53"/>
      <c r="D19" s="355" t="s">
        <v>127</v>
      </c>
      <c r="E19" s="355"/>
      <c r="F19" s="187" t="s">
        <v>92</v>
      </c>
      <c r="G19" s="352"/>
      <c r="H19" s="352"/>
      <c r="I19" s="187" t="s">
        <v>97</v>
      </c>
      <c r="J19" s="188"/>
      <c r="K19" s="188"/>
      <c r="L19" s="183" t="s">
        <v>225</v>
      </c>
      <c r="M19" s="353"/>
      <c r="N19" s="354"/>
      <c r="U19" s="100"/>
      <c r="V19" s="100"/>
      <c r="W19" s="100"/>
      <c r="X19" s="100"/>
      <c r="Y19" s="93"/>
      <c r="Z19" s="93"/>
    </row>
    <row r="20" spans="1:26" ht="19.5" customHeight="1">
      <c r="A20" s="190"/>
      <c r="B20" s="186"/>
      <c r="C20" s="53"/>
      <c r="D20" s="355"/>
      <c r="E20" s="355"/>
      <c r="F20" s="352"/>
      <c r="G20" s="352"/>
      <c r="H20" s="352"/>
      <c r="I20" s="188"/>
      <c r="J20" s="188"/>
      <c r="K20" s="188"/>
      <c r="L20" s="353"/>
      <c r="M20" s="353"/>
      <c r="N20" s="354"/>
      <c r="U20" s="100"/>
      <c r="V20" s="100"/>
      <c r="W20" s="100"/>
      <c r="X20" s="100"/>
      <c r="Y20" s="93"/>
      <c r="Z20" s="93"/>
    </row>
    <row r="21" spans="1:26" ht="19.5" customHeight="1">
      <c r="A21" s="190">
        <f>LOOKUP(10,Időbeosztás!I2:I16,Időbeosztás!A2:A16)</f>
        <v>12</v>
      </c>
      <c r="B21" s="186" t="str">
        <f>LOOKUP(10,Időbeosztás!I2:I16,Időbeosztás!C2:C16)</f>
        <v>április 30.</v>
      </c>
      <c r="C21" s="53"/>
      <c r="D21" s="187" t="s">
        <v>93</v>
      </c>
      <c r="E21" s="188"/>
      <c r="F21" s="188"/>
      <c r="G21" s="188"/>
      <c r="H21" s="188"/>
      <c r="I21" s="187" t="s">
        <v>94</v>
      </c>
      <c r="J21" s="188"/>
      <c r="K21" s="311" t="s">
        <v>95</v>
      </c>
      <c r="L21" s="351"/>
      <c r="M21" s="45"/>
      <c r="N21" s="43"/>
      <c r="T21" s="91"/>
      <c r="U21" s="113"/>
      <c r="V21" s="113"/>
      <c r="W21" s="89"/>
      <c r="X21" s="100"/>
      <c r="Y21" s="93"/>
      <c r="Z21" s="93"/>
    </row>
    <row r="22" spans="1:26" ht="19.5" customHeight="1">
      <c r="A22" s="190"/>
      <c r="B22" s="186"/>
      <c r="C22" s="53"/>
      <c r="D22" s="188"/>
      <c r="E22" s="188"/>
      <c r="F22" s="188"/>
      <c r="G22" s="188"/>
      <c r="H22" s="188"/>
      <c r="I22" s="188"/>
      <c r="J22" s="188"/>
      <c r="K22" s="311"/>
      <c r="L22" s="351"/>
      <c r="M22" s="45"/>
      <c r="N22" s="43"/>
      <c r="T22" s="113"/>
      <c r="U22" s="113"/>
      <c r="V22" s="113"/>
      <c r="W22" s="100"/>
      <c r="X22" s="100"/>
      <c r="Y22" s="93"/>
      <c r="Z22" s="93"/>
    </row>
    <row r="23" spans="1:26" ht="19.5" customHeight="1">
      <c r="A23" s="190">
        <f>LOOKUP(11,Időbeosztás!I2:I16,Időbeosztás!A2:A16)</f>
        <v>13</v>
      </c>
      <c r="B23" s="186" t="str">
        <f>LOOKUP(11,Időbeosztás!I2:I16,Időbeosztás!C2:C16)</f>
        <v>május 7.</v>
      </c>
      <c r="C23" s="53"/>
      <c r="D23" s="187" t="s">
        <v>96</v>
      </c>
      <c r="E23" s="352"/>
      <c r="F23" s="352"/>
      <c r="G23" s="352"/>
      <c r="H23" s="327" t="s">
        <v>91</v>
      </c>
      <c r="I23" s="327"/>
      <c r="J23" s="327"/>
      <c r="K23" s="327"/>
      <c r="L23" s="327"/>
      <c r="M23" s="327"/>
      <c r="N23" s="43"/>
      <c r="X23" s="100"/>
      <c r="Y23" s="100"/>
      <c r="Z23" s="82"/>
    </row>
    <row r="24" spans="1:26" ht="19.5" customHeight="1">
      <c r="A24" s="190"/>
      <c r="B24" s="186"/>
      <c r="C24" s="53"/>
      <c r="D24" s="352"/>
      <c r="E24" s="352"/>
      <c r="F24" s="352"/>
      <c r="G24" s="352"/>
      <c r="H24" s="327"/>
      <c r="I24" s="327"/>
      <c r="J24" s="327"/>
      <c r="K24" s="327"/>
      <c r="L24" s="327"/>
      <c r="M24" s="327"/>
      <c r="N24" s="43"/>
      <c r="X24" s="100"/>
      <c r="Y24" s="100"/>
      <c r="Z24" s="82"/>
    </row>
    <row r="25" spans="1:26" ht="19.5" customHeight="1">
      <c r="A25" s="190">
        <f>LOOKUP(12,Időbeosztás!I2:I16,Időbeosztás!A2:A16)</f>
        <v>14</v>
      </c>
      <c r="B25" s="186" t="str">
        <f>LOOKUP(12,Időbeosztás!I2:I16,Időbeosztás!C2:C16)</f>
        <v>május 14.</v>
      </c>
      <c r="C25" s="53"/>
      <c r="D25" s="355" t="s">
        <v>127</v>
      </c>
      <c r="E25" s="355"/>
      <c r="F25" s="187" t="s">
        <v>92</v>
      </c>
      <c r="G25" s="352"/>
      <c r="H25" s="352"/>
      <c r="I25" s="187" t="s">
        <v>97</v>
      </c>
      <c r="J25" s="188"/>
      <c r="K25" s="188"/>
      <c r="L25" s="183" t="s">
        <v>225</v>
      </c>
      <c r="M25" s="353"/>
      <c r="N25" s="354"/>
      <c r="U25" s="100"/>
      <c r="V25" s="100"/>
      <c r="W25" s="100"/>
      <c r="X25" s="100"/>
      <c r="Y25" s="93"/>
      <c r="Z25" s="93"/>
    </row>
    <row r="26" spans="1:26" ht="19.5" customHeight="1">
      <c r="A26" s="190"/>
      <c r="B26" s="186"/>
      <c r="C26" s="53"/>
      <c r="D26" s="355"/>
      <c r="E26" s="355"/>
      <c r="F26" s="352"/>
      <c r="G26" s="352"/>
      <c r="H26" s="352"/>
      <c r="I26" s="188"/>
      <c r="J26" s="188"/>
      <c r="K26" s="188"/>
      <c r="L26" s="353"/>
      <c r="M26" s="353"/>
      <c r="N26" s="354"/>
      <c r="U26" s="100"/>
      <c r="V26" s="100"/>
      <c r="W26" s="100"/>
      <c r="X26" s="100"/>
      <c r="Y26" s="93"/>
      <c r="Z26" s="93"/>
    </row>
    <row r="27" spans="1:14" ht="30" customHeight="1" thickBot="1">
      <c r="A27" s="244" t="s">
        <v>240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6"/>
    </row>
    <row r="28" ht="12.75">
      <c r="B28" s="20">
        <v>221</v>
      </c>
    </row>
    <row r="29" spans="2:3" ht="12.75">
      <c r="B29" s="304" t="s">
        <v>65</v>
      </c>
      <c r="C29" s="304"/>
    </row>
    <row r="30" spans="2:3" ht="12.75" customHeight="1">
      <c r="B30" s="29"/>
      <c r="C30" s="29"/>
    </row>
    <row r="31" spans="2:3" ht="12.75" customHeight="1">
      <c r="B31" s="29"/>
      <c r="C31" s="29"/>
    </row>
    <row r="32" ht="12.75">
      <c r="B32" s="29"/>
    </row>
    <row r="33" ht="12.75" customHeight="1">
      <c r="B33" s="29"/>
    </row>
    <row r="34" spans="2:3" ht="12.75">
      <c r="B34" s="29"/>
      <c r="C34" s="29"/>
    </row>
    <row r="35" spans="2:3" ht="12.75">
      <c r="B35" s="29"/>
      <c r="C35" s="29"/>
    </row>
    <row r="36" ht="12.75">
      <c r="B36" s="29"/>
    </row>
    <row r="37" ht="12.75">
      <c r="B37" s="29"/>
    </row>
    <row r="38" spans="2:3" ht="12.75">
      <c r="B38" s="29"/>
      <c r="C38" s="29"/>
    </row>
    <row r="39" spans="2:3" ht="12.75">
      <c r="B39" s="29"/>
      <c r="C39" s="29"/>
    </row>
    <row r="40" spans="2:3" ht="12.75">
      <c r="B40" s="29"/>
      <c r="C40" s="29"/>
    </row>
    <row r="41" spans="2:3" ht="12.75">
      <c r="B41" s="29"/>
      <c r="C41" s="29"/>
    </row>
    <row r="42" spans="2:3" ht="12.75">
      <c r="B42" s="29"/>
      <c r="C42" s="29"/>
    </row>
    <row r="43" spans="2:3" ht="12.75" customHeight="1">
      <c r="B43" s="29"/>
      <c r="C43" s="29"/>
    </row>
    <row r="44" spans="2:3" ht="12.75">
      <c r="B44" s="29"/>
      <c r="C44" s="29"/>
    </row>
  </sheetData>
  <sheetProtection/>
  <mergeCells count="63">
    <mergeCell ref="B29:C29"/>
    <mergeCell ref="D17:G18"/>
    <mergeCell ref="L19:N20"/>
    <mergeCell ref="K21:L22"/>
    <mergeCell ref="I19:K20"/>
    <mergeCell ref="D19:E20"/>
    <mergeCell ref="D25:E26"/>
    <mergeCell ref="B11:B12"/>
    <mergeCell ref="A13:A14"/>
    <mergeCell ref="F13:H14"/>
    <mergeCell ref="D9:H10"/>
    <mergeCell ref="H11:N12"/>
    <mergeCell ref="I13:K14"/>
    <mergeCell ref="H5:N6"/>
    <mergeCell ref="I7:K8"/>
    <mergeCell ref="A5:A6"/>
    <mergeCell ref="B5:B6"/>
    <mergeCell ref="A17:A18"/>
    <mergeCell ref="A7:A8"/>
    <mergeCell ref="B7:B8"/>
    <mergeCell ref="B13:B14"/>
    <mergeCell ref="B17:B18"/>
    <mergeCell ref="A11:A12"/>
    <mergeCell ref="A15:A16"/>
    <mergeCell ref="B15:B16"/>
    <mergeCell ref="A1:N1"/>
    <mergeCell ref="A27:N27"/>
    <mergeCell ref="A3:A4"/>
    <mergeCell ref="B3:B4"/>
    <mergeCell ref="A25:A26"/>
    <mergeCell ref="B25:B26"/>
    <mergeCell ref="A19:A20"/>
    <mergeCell ref="B19:B20"/>
    <mergeCell ref="F7:H8"/>
    <mergeCell ref="D5:G6"/>
    <mergeCell ref="B23:B24"/>
    <mergeCell ref="A23:A24"/>
    <mergeCell ref="A9:A10"/>
    <mergeCell ref="B9:B10"/>
    <mergeCell ref="F19:H20"/>
    <mergeCell ref="H17:M18"/>
    <mergeCell ref="A21:A22"/>
    <mergeCell ref="B21:B22"/>
    <mergeCell ref="L7:N8"/>
    <mergeCell ref="I3:J4"/>
    <mergeCell ref="K3:L4"/>
    <mergeCell ref="D3:H4"/>
    <mergeCell ref="D11:G12"/>
    <mergeCell ref="L13:N14"/>
    <mergeCell ref="I9:J10"/>
    <mergeCell ref="K9:L10"/>
    <mergeCell ref="D7:E8"/>
    <mergeCell ref="D13:E14"/>
    <mergeCell ref="I15:J16"/>
    <mergeCell ref="K15:L16"/>
    <mergeCell ref="D15:H16"/>
    <mergeCell ref="D23:G24"/>
    <mergeCell ref="L25:N26"/>
    <mergeCell ref="I21:J22"/>
    <mergeCell ref="F25:H26"/>
    <mergeCell ref="H23:M24"/>
    <mergeCell ref="I25:K26"/>
    <mergeCell ref="D21:H22"/>
  </mergeCells>
  <printOptions horizontalCentered="1" verticalCentered="1"/>
  <pageMargins left="0.1" right="0.1" top="0.1" bottom="0.1" header="0.21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9"/>
  <dimension ref="A1:Z45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9.75390625" style="17" customWidth="1"/>
    <col min="2" max="2" width="12.75390625" style="17" customWidth="1"/>
    <col min="3" max="14" width="9.75390625" style="17" customWidth="1"/>
    <col min="15" max="34" width="9.125" style="17" customWidth="1"/>
    <col min="35" max="16384" width="9.125" style="17" customWidth="1"/>
  </cols>
  <sheetData>
    <row r="1" spans="1:14" ht="18">
      <c r="A1" s="241" t="s">
        <v>11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26" ht="25.5">
      <c r="A2" s="37" t="s">
        <v>8</v>
      </c>
      <c r="B2" s="38" t="s">
        <v>9</v>
      </c>
      <c r="C2" s="39" t="s">
        <v>16</v>
      </c>
      <c r="D2" s="39" t="s">
        <v>17</v>
      </c>
      <c r="E2" s="39" t="s">
        <v>18</v>
      </c>
      <c r="F2" s="39" t="s">
        <v>19</v>
      </c>
      <c r="G2" s="39" t="s">
        <v>20</v>
      </c>
      <c r="H2" s="39" t="s">
        <v>21</v>
      </c>
      <c r="I2" s="39" t="s">
        <v>22</v>
      </c>
      <c r="J2" s="39" t="s">
        <v>23</v>
      </c>
      <c r="K2" s="39" t="s">
        <v>24</v>
      </c>
      <c r="L2" s="39" t="s">
        <v>25</v>
      </c>
      <c r="M2" s="39" t="s">
        <v>26</v>
      </c>
      <c r="N2" s="40" t="s">
        <v>41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19.5" customHeight="1">
      <c r="A3" s="190">
        <f>LOOKUP(1,Időbeosztás!I2:I16,Időbeosztás!A2:A16)</f>
        <v>0</v>
      </c>
      <c r="B3" s="186" t="str">
        <f>LOOKUP(1,Időbeosztás!I2:I16,Időbeosztás!C2:C16)</f>
        <v>február 6.</v>
      </c>
      <c r="C3" s="41"/>
      <c r="D3" s="187" t="s">
        <v>188</v>
      </c>
      <c r="E3" s="352"/>
      <c r="F3" s="352"/>
      <c r="G3" s="352"/>
      <c r="H3" s="187" t="s">
        <v>192</v>
      </c>
      <c r="I3" s="352"/>
      <c r="J3" s="352"/>
      <c r="K3" s="187" t="s">
        <v>187</v>
      </c>
      <c r="L3" s="352"/>
      <c r="M3" s="369"/>
      <c r="N3" s="43"/>
      <c r="O3" s="18"/>
      <c r="S3" s="90"/>
      <c r="T3" s="51"/>
      <c r="U3" s="89"/>
      <c r="V3" s="90"/>
      <c r="W3" s="90"/>
      <c r="X3" s="89"/>
      <c r="Y3" s="90"/>
      <c r="Z3" s="90"/>
    </row>
    <row r="4" spans="1:26" ht="19.5" customHeight="1">
      <c r="A4" s="190"/>
      <c r="B4" s="186"/>
      <c r="C4" s="41"/>
      <c r="D4" s="352"/>
      <c r="E4" s="352"/>
      <c r="F4" s="352"/>
      <c r="G4" s="352"/>
      <c r="H4" s="352"/>
      <c r="I4" s="352"/>
      <c r="J4" s="352"/>
      <c r="K4" s="352"/>
      <c r="L4" s="352"/>
      <c r="M4" s="369"/>
      <c r="N4" s="43"/>
      <c r="O4" s="18"/>
      <c r="S4" s="90"/>
      <c r="T4" s="51"/>
      <c r="U4" s="90"/>
      <c r="V4" s="90"/>
      <c r="W4" s="90"/>
      <c r="X4" s="90"/>
      <c r="Y4" s="90"/>
      <c r="Z4" s="90"/>
    </row>
    <row r="5" spans="1:26" ht="19.5" customHeight="1">
      <c r="A5" s="190">
        <f>LOOKUP(2,Időbeosztás!I2:I16,Időbeosztás!A2:A16)</f>
        <v>1</v>
      </c>
      <c r="B5" s="186" t="str">
        <f>LOOKUP(2,Időbeosztás!I2:I16,Időbeosztás!C2:C16)</f>
        <v>február 13.</v>
      </c>
      <c r="C5" s="41"/>
      <c r="D5" s="311" t="s">
        <v>74</v>
      </c>
      <c r="E5" s="311"/>
      <c r="F5" s="187" t="s">
        <v>190</v>
      </c>
      <c r="G5" s="352"/>
      <c r="H5" s="352"/>
      <c r="I5" s="352"/>
      <c r="J5" s="352"/>
      <c r="K5" s="187" t="s">
        <v>189</v>
      </c>
      <c r="L5" s="352"/>
      <c r="M5" s="352"/>
      <c r="N5" s="361"/>
      <c r="O5" s="18"/>
      <c r="P5" s="91"/>
      <c r="Q5" s="91"/>
      <c r="R5" s="89"/>
      <c r="S5" s="90"/>
      <c r="T5" s="90"/>
      <c r="U5" s="90"/>
      <c r="V5" s="90"/>
      <c r="W5" s="89"/>
      <c r="X5" s="90"/>
      <c r="Y5" s="90"/>
      <c r="Z5" s="90"/>
    </row>
    <row r="6" spans="1:26" ht="19.5" customHeight="1">
      <c r="A6" s="190"/>
      <c r="B6" s="186"/>
      <c r="C6" s="41"/>
      <c r="D6" s="311"/>
      <c r="E6" s="311"/>
      <c r="F6" s="352"/>
      <c r="G6" s="352"/>
      <c r="H6" s="352"/>
      <c r="I6" s="352"/>
      <c r="J6" s="352"/>
      <c r="K6" s="352"/>
      <c r="L6" s="352"/>
      <c r="M6" s="352"/>
      <c r="N6" s="361"/>
      <c r="O6" s="18"/>
      <c r="R6" s="90"/>
      <c r="S6" s="90"/>
      <c r="T6" s="90"/>
      <c r="U6" s="90"/>
      <c r="V6" s="90"/>
      <c r="W6" s="90"/>
      <c r="X6" s="90"/>
      <c r="Y6" s="90"/>
      <c r="Z6" s="90"/>
    </row>
    <row r="7" spans="1:26" ht="19.5" customHeight="1">
      <c r="A7" s="190">
        <f>LOOKUP(3,Időbeosztás!I2:I16,Időbeosztás!A2:A16)</f>
        <v>2</v>
      </c>
      <c r="B7" s="186" t="str">
        <f>LOOKUP(3,Időbeosztás!I2:I16,Időbeosztás!C2:C16)</f>
        <v>február 20.</v>
      </c>
      <c r="C7" s="41"/>
      <c r="D7" s="187" t="s">
        <v>191</v>
      </c>
      <c r="E7" s="352"/>
      <c r="F7" s="352"/>
      <c r="G7" s="352"/>
      <c r="H7" s="337" t="s">
        <v>226</v>
      </c>
      <c r="I7" s="338"/>
      <c r="J7" s="357" t="s">
        <v>193</v>
      </c>
      <c r="K7" s="358"/>
      <c r="L7" s="138"/>
      <c r="M7" s="111"/>
      <c r="N7" s="55"/>
      <c r="O7" s="18"/>
      <c r="T7" s="89"/>
      <c r="U7" s="100"/>
      <c r="V7" s="100"/>
      <c r="W7" s="89"/>
      <c r="X7" s="90"/>
      <c r="Y7" s="90"/>
      <c r="Z7" s="90"/>
    </row>
    <row r="8" spans="1:26" ht="19.5" customHeight="1">
      <c r="A8" s="190"/>
      <c r="B8" s="186"/>
      <c r="C8" s="41"/>
      <c r="D8" s="352"/>
      <c r="E8" s="352"/>
      <c r="F8" s="352"/>
      <c r="G8" s="352"/>
      <c r="H8" s="339"/>
      <c r="I8" s="340"/>
      <c r="J8" s="359"/>
      <c r="K8" s="360"/>
      <c r="L8" s="138"/>
      <c r="M8" s="111"/>
      <c r="N8" s="55"/>
      <c r="T8" s="100"/>
      <c r="U8" s="100"/>
      <c r="V8" s="100"/>
      <c r="W8" s="90"/>
      <c r="X8" s="90"/>
      <c r="Y8" s="90"/>
      <c r="Z8" s="90"/>
    </row>
    <row r="9" spans="1:26" ht="19.5" customHeight="1">
      <c r="A9" s="190">
        <f>LOOKUP(4,Időbeosztás!I2:I16,Időbeosztás!A2:A16)</f>
        <v>3</v>
      </c>
      <c r="B9" s="186" t="str">
        <f>LOOKUP(4,Időbeosztás!I2:I16,Időbeosztás!C2:C16)</f>
        <v>február 27.</v>
      </c>
      <c r="C9" s="41"/>
      <c r="D9" s="187" t="s">
        <v>188</v>
      </c>
      <c r="E9" s="352"/>
      <c r="F9" s="352"/>
      <c r="G9" s="352"/>
      <c r="H9" s="187" t="s">
        <v>192</v>
      </c>
      <c r="I9" s="352"/>
      <c r="J9" s="352"/>
      <c r="K9" s="187" t="s">
        <v>187</v>
      </c>
      <c r="L9" s="352"/>
      <c r="M9" s="352"/>
      <c r="N9" s="44"/>
      <c r="S9" s="90"/>
      <c r="T9" s="89"/>
      <c r="U9" s="100"/>
      <c r="V9" s="100"/>
      <c r="W9" s="89"/>
      <c r="X9" s="90"/>
      <c r="Y9" s="90"/>
      <c r="Z9" s="82"/>
    </row>
    <row r="10" spans="1:26" ht="19.5" customHeight="1">
      <c r="A10" s="190"/>
      <c r="B10" s="186"/>
      <c r="C10" s="41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44"/>
      <c r="O10" s="18"/>
      <c r="S10" s="90"/>
      <c r="T10" s="100"/>
      <c r="U10" s="100"/>
      <c r="V10" s="100"/>
      <c r="W10" s="90"/>
      <c r="X10" s="90"/>
      <c r="Y10" s="90"/>
      <c r="Z10" s="82"/>
    </row>
    <row r="11" spans="1:26" ht="19.5" customHeight="1">
      <c r="A11" s="190">
        <f>LOOKUP(5,Időbeosztás!I2:I16,Időbeosztás!A2:A16)</f>
        <v>6</v>
      </c>
      <c r="B11" s="186" t="str">
        <f>LOOKUP(5,Időbeosztás!I2:I16,Időbeosztás!C2:C16)</f>
        <v>március 19.</v>
      </c>
      <c r="C11" s="41"/>
      <c r="D11" s="311" t="s">
        <v>74</v>
      </c>
      <c r="E11" s="311"/>
      <c r="F11" s="187" t="s">
        <v>190</v>
      </c>
      <c r="G11" s="352"/>
      <c r="H11" s="352"/>
      <c r="I11" s="352"/>
      <c r="J11" s="352"/>
      <c r="K11" s="187" t="s">
        <v>189</v>
      </c>
      <c r="L11" s="352"/>
      <c r="M11" s="352"/>
      <c r="N11" s="361"/>
      <c r="O11" s="18"/>
      <c r="S11" s="90"/>
      <c r="T11" s="90"/>
      <c r="U11" s="90"/>
      <c r="V11" s="90"/>
      <c r="W11" s="89"/>
      <c r="X11" s="90"/>
      <c r="Y11" s="90"/>
      <c r="Z11" s="90"/>
    </row>
    <row r="12" spans="1:26" ht="19.5" customHeight="1">
      <c r="A12" s="190"/>
      <c r="B12" s="186"/>
      <c r="C12" s="41"/>
      <c r="D12" s="311"/>
      <c r="E12" s="311"/>
      <c r="F12" s="352"/>
      <c r="G12" s="352"/>
      <c r="H12" s="352"/>
      <c r="I12" s="352"/>
      <c r="J12" s="352"/>
      <c r="K12" s="352"/>
      <c r="L12" s="352"/>
      <c r="M12" s="352"/>
      <c r="N12" s="361"/>
      <c r="O12" s="18"/>
      <c r="P12" s="91"/>
      <c r="Q12" s="91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19.5" customHeight="1">
      <c r="A13" s="190">
        <f>LOOKUP(6,Időbeosztás!I2:I16,Időbeosztás!A2:A16)</f>
        <v>8</v>
      </c>
      <c r="B13" s="186" t="str">
        <f>LOOKUP(6,Időbeosztás!I2:I16,Időbeosztás!C2:C16)</f>
        <v>április 2.</v>
      </c>
      <c r="C13" s="41"/>
      <c r="D13" s="187" t="s">
        <v>191</v>
      </c>
      <c r="E13" s="352"/>
      <c r="F13" s="352"/>
      <c r="G13" s="352"/>
      <c r="H13" s="337" t="s">
        <v>226</v>
      </c>
      <c r="I13" s="338"/>
      <c r="J13" s="357" t="s">
        <v>193</v>
      </c>
      <c r="K13" s="358"/>
      <c r="L13" s="138"/>
      <c r="M13" s="111"/>
      <c r="N13" s="55"/>
      <c r="O13" s="18"/>
      <c r="T13" s="89"/>
      <c r="U13" s="90"/>
      <c r="V13" s="90"/>
      <c r="W13" s="89"/>
      <c r="X13" s="90"/>
      <c r="Y13" s="90"/>
      <c r="Z13" s="90"/>
    </row>
    <row r="14" spans="1:26" ht="19.5" customHeight="1">
      <c r="A14" s="190"/>
      <c r="B14" s="186"/>
      <c r="C14" s="41"/>
      <c r="D14" s="352"/>
      <c r="E14" s="352"/>
      <c r="F14" s="352"/>
      <c r="G14" s="352"/>
      <c r="H14" s="339"/>
      <c r="I14" s="340"/>
      <c r="J14" s="359"/>
      <c r="K14" s="360"/>
      <c r="L14" s="138"/>
      <c r="M14" s="111"/>
      <c r="N14" s="55"/>
      <c r="O14" s="18"/>
      <c r="T14" s="90"/>
      <c r="U14" s="90"/>
      <c r="V14" s="90"/>
      <c r="W14" s="90"/>
      <c r="X14" s="90"/>
      <c r="Y14" s="90"/>
      <c r="Z14" s="90"/>
    </row>
    <row r="15" spans="1:26" ht="19.5" customHeight="1">
      <c r="A15" s="190">
        <f>LOOKUP(7,Időbeosztás!I2:I16,Időbeosztás!A2:A16)</f>
        <v>9</v>
      </c>
      <c r="B15" s="186" t="str">
        <f>LOOKUP(7,Időbeosztás!I2:I16,Időbeosztás!C2:C16)</f>
        <v>április 9.</v>
      </c>
      <c r="C15" s="41"/>
      <c r="D15" s="187" t="s">
        <v>188</v>
      </c>
      <c r="E15" s="352"/>
      <c r="F15" s="352"/>
      <c r="G15" s="352"/>
      <c r="H15" s="187" t="s">
        <v>192</v>
      </c>
      <c r="I15" s="352"/>
      <c r="J15" s="352"/>
      <c r="K15" s="187" t="s">
        <v>187</v>
      </c>
      <c r="L15" s="352"/>
      <c r="M15" s="352"/>
      <c r="N15" s="44"/>
      <c r="O15" s="18"/>
      <c r="P15" s="89"/>
      <c r="Q15" s="90"/>
      <c r="R15" s="90"/>
      <c r="S15" s="89"/>
      <c r="T15" s="90"/>
      <c r="U15" s="90"/>
      <c r="V15" s="90"/>
      <c r="W15" s="89"/>
      <c r="X15" s="90"/>
      <c r="Y15" s="90"/>
      <c r="Z15" s="82"/>
    </row>
    <row r="16" spans="1:26" ht="19.5" customHeight="1">
      <c r="A16" s="190"/>
      <c r="B16" s="186"/>
      <c r="C16" s="41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44"/>
      <c r="O16" s="18"/>
      <c r="S16" s="90"/>
      <c r="T16" s="90"/>
      <c r="U16" s="90"/>
      <c r="V16" s="90"/>
      <c r="W16" s="90"/>
      <c r="X16" s="90"/>
      <c r="Y16" s="90"/>
      <c r="Z16" s="82"/>
    </row>
    <row r="17" spans="1:26" ht="19.5" customHeight="1">
      <c r="A17" s="190">
        <f>LOOKUP(8,Időbeosztás!I2:I16,Időbeosztás!A2:A16)</f>
        <v>10</v>
      </c>
      <c r="B17" s="186" t="str">
        <f>LOOKUP(8,Időbeosztás!I2:I16,Időbeosztás!C2:C16)</f>
        <v>április 16.</v>
      </c>
      <c r="C17" s="41"/>
      <c r="D17" s="311" t="s">
        <v>74</v>
      </c>
      <c r="E17" s="311"/>
      <c r="F17" s="187" t="s">
        <v>190</v>
      </c>
      <c r="G17" s="352"/>
      <c r="H17" s="352"/>
      <c r="I17" s="352"/>
      <c r="J17" s="352"/>
      <c r="K17" s="187" t="s">
        <v>189</v>
      </c>
      <c r="L17" s="352"/>
      <c r="M17" s="352"/>
      <c r="N17" s="361"/>
      <c r="O17" s="18"/>
      <c r="S17" s="90"/>
      <c r="T17" s="90"/>
      <c r="U17" s="90"/>
      <c r="V17" s="90"/>
      <c r="W17" s="89"/>
      <c r="X17" s="90"/>
      <c r="Y17" s="90"/>
      <c r="Z17" s="90"/>
    </row>
    <row r="18" spans="1:26" ht="19.5" customHeight="1">
      <c r="A18" s="190"/>
      <c r="B18" s="186"/>
      <c r="C18" s="41"/>
      <c r="D18" s="311"/>
      <c r="E18" s="311"/>
      <c r="F18" s="352"/>
      <c r="G18" s="352"/>
      <c r="H18" s="352"/>
      <c r="I18" s="352"/>
      <c r="J18" s="352"/>
      <c r="K18" s="352"/>
      <c r="L18" s="352"/>
      <c r="M18" s="352"/>
      <c r="N18" s="361"/>
      <c r="O18" s="18"/>
      <c r="P18" s="91"/>
      <c r="Q18" s="91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19.5" customHeight="1">
      <c r="A19" s="190">
        <f>LOOKUP(9,Időbeosztás!I2:I16,Időbeosztás!A2:A16)</f>
        <v>11</v>
      </c>
      <c r="B19" s="186" t="str">
        <f>LOOKUP(9,Időbeosztás!I2:I16,Időbeosztás!C2:C16)</f>
        <v>április 23.</v>
      </c>
      <c r="C19" s="41"/>
      <c r="D19" s="187" t="s">
        <v>191</v>
      </c>
      <c r="E19" s="352"/>
      <c r="F19" s="352"/>
      <c r="G19" s="352"/>
      <c r="H19" s="337" t="s">
        <v>226</v>
      </c>
      <c r="I19" s="338"/>
      <c r="J19" s="357" t="s">
        <v>193</v>
      </c>
      <c r="K19" s="358"/>
      <c r="L19" s="111"/>
      <c r="M19" s="111"/>
      <c r="N19" s="55"/>
      <c r="O19" s="18"/>
      <c r="T19" s="89"/>
      <c r="U19" s="100"/>
      <c r="V19" s="100"/>
      <c r="W19" s="89"/>
      <c r="X19" s="100"/>
      <c r="Y19" s="100"/>
      <c r="Z19" s="90"/>
    </row>
    <row r="20" spans="1:26" ht="19.5" customHeight="1">
      <c r="A20" s="190"/>
      <c r="B20" s="186"/>
      <c r="C20" s="41"/>
      <c r="D20" s="352"/>
      <c r="E20" s="352"/>
      <c r="F20" s="352"/>
      <c r="G20" s="352"/>
      <c r="H20" s="339"/>
      <c r="I20" s="340"/>
      <c r="J20" s="359"/>
      <c r="K20" s="360"/>
      <c r="L20" s="111"/>
      <c r="M20" s="111"/>
      <c r="N20" s="55"/>
      <c r="O20" s="18"/>
      <c r="T20" s="100"/>
      <c r="U20" s="100"/>
      <c r="V20" s="100"/>
      <c r="W20" s="100"/>
      <c r="X20" s="100"/>
      <c r="Y20" s="100"/>
      <c r="Z20" s="90"/>
    </row>
    <row r="21" spans="1:26" ht="19.5" customHeight="1">
      <c r="A21" s="190">
        <f>LOOKUP(10,Időbeosztás!I2:I16,Időbeosztás!A2:A16)</f>
        <v>12</v>
      </c>
      <c r="B21" s="186" t="str">
        <f>LOOKUP(10,Időbeosztás!I2:I16,Időbeosztás!C2:C16)</f>
        <v>április 30.</v>
      </c>
      <c r="C21" s="41"/>
      <c r="D21" s="187" t="s">
        <v>188</v>
      </c>
      <c r="E21" s="352"/>
      <c r="F21" s="352"/>
      <c r="G21" s="352"/>
      <c r="H21" s="187" t="s">
        <v>192</v>
      </c>
      <c r="I21" s="352"/>
      <c r="J21" s="352"/>
      <c r="K21" s="187" t="s">
        <v>187</v>
      </c>
      <c r="L21" s="352"/>
      <c r="M21" s="352"/>
      <c r="N21" s="43"/>
      <c r="O21" s="18"/>
      <c r="P21" s="89"/>
      <c r="Q21" s="90"/>
      <c r="R21" s="90"/>
      <c r="S21" s="90"/>
      <c r="T21" s="89"/>
      <c r="U21" s="89"/>
      <c r="V21" s="89"/>
      <c r="W21" s="89"/>
      <c r="X21" s="89"/>
      <c r="Y21" s="89"/>
      <c r="Z21" s="51"/>
    </row>
    <row r="22" spans="1:26" ht="19.5" customHeight="1">
      <c r="A22" s="190"/>
      <c r="B22" s="186"/>
      <c r="C22" s="41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43"/>
      <c r="O22" s="18"/>
      <c r="P22" s="90"/>
      <c r="Q22" s="90"/>
      <c r="R22" s="90"/>
      <c r="S22" s="90"/>
      <c r="T22" s="89"/>
      <c r="U22" s="89"/>
      <c r="V22" s="89"/>
      <c r="W22" s="89"/>
      <c r="X22" s="89"/>
      <c r="Y22" s="89"/>
      <c r="Z22" s="51"/>
    </row>
    <row r="23" spans="1:26" ht="19.5" customHeight="1">
      <c r="A23" s="190">
        <f>LOOKUP(11,Időbeosztás!I2:I16,Időbeosztás!A2:A16)</f>
        <v>13</v>
      </c>
      <c r="B23" s="186" t="str">
        <f>LOOKUP(11,Időbeosztás!I2:I16,Időbeosztás!C2:C16)</f>
        <v>május 7.</v>
      </c>
      <c r="C23" s="41"/>
      <c r="D23" s="311" t="s">
        <v>74</v>
      </c>
      <c r="E23" s="223"/>
      <c r="F23" s="187" t="s">
        <v>190</v>
      </c>
      <c r="G23" s="352"/>
      <c r="H23" s="352"/>
      <c r="I23" s="352"/>
      <c r="J23" s="352"/>
      <c r="K23" s="187" t="s">
        <v>189</v>
      </c>
      <c r="L23" s="352"/>
      <c r="M23" s="352"/>
      <c r="N23" s="361"/>
      <c r="O23" s="18"/>
      <c r="P23" s="91"/>
      <c r="Q23" s="91"/>
      <c r="R23" s="89"/>
      <c r="S23" s="90"/>
      <c r="T23" s="90"/>
      <c r="U23" s="90"/>
      <c r="V23" s="90"/>
      <c r="W23" s="89"/>
      <c r="X23" s="90"/>
      <c r="Y23" s="90"/>
      <c r="Z23" s="90"/>
    </row>
    <row r="24" spans="1:26" ht="19.5" customHeight="1">
      <c r="A24" s="190"/>
      <c r="B24" s="186"/>
      <c r="C24" s="41"/>
      <c r="D24" s="223"/>
      <c r="E24" s="223"/>
      <c r="F24" s="352"/>
      <c r="G24" s="352"/>
      <c r="H24" s="352"/>
      <c r="I24" s="352"/>
      <c r="J24" s="352"/>
      <c r="K24" s="352"/>
      <c r="L24" s="352"/>
      <c r="M24" s="352"/>
      <c r="N24" s="361"/>
      <c r="O24" s="18"/>
      <c r="P24" s="91"/>
      <c r="Q24" s="91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19.5" customHeight="1">
      <c r="A25" s="190">
        <f>LOOKUP(12,Időbeosztás!I2:I16,Időbeosztás!A2:A16)</f>
        <v>14</v>
      </c>
      <c r="B25" s="186" t="str">
        <f>LOOKUP(12,Időbeosztás!I2:I16,Időbeosztás!C2:C16)</f>
        <v>május 14.</v>
      </c>
      <c r="C25" s="41"/>
      <c r="D25" s="187" t="s">
        <v>191</v>
      </c>
      <c r="E25" s="352"/>
      <c r="F25" s="352"/>
      <c r="G25" s="352"/>
      <c r="H25" s="337" t="s">
        <v>226</v>
      </c>
      <c r="I25" s="338"/>
      <c r="J25" s="357" t="s">
        <v>193</v>
      </c>
      <c r="K25" s="358"/>
      <c r="L25" s="111"/>
      <c r="M25" s="111"/>
      <c r="N25" s="55"/>
      <c r="O25" s="18"/>
      <c r="T25" s="89"/>
      <c r="U25" s="100"/>
      <c r="V25" s="100"/>
      <c r="W25" s="89"/>
      <c r="X25" s="100"/>
      <c r="Y25" s="100"/>
      <c r="Z25" s="90"/>
    </row>
    <row r="26" spans="1:26" ht="19.5" customHeight="1">
      <c r="A26" s="190"/>
      <c r="B26" s="186"/>
      <c r="C26" s="41"/>
      <c r="D26" s="352"/>
      <c r="E26" s="352"/>
      <c r="F26" s="352"/>
      <c r="G26" s="352"/>
      <c r="H26" s="339"/>
      <c r="I26" s="340"/>
      <c r="J26" s="359"/>
      <c r="K26" s="360"/>
      <c r="L26" s="111"/>
      <c r="M26" s="111"/>
      <c r="N26" s="55"/>
      <c r="O26" s="18"/>
      <c r="T26" s="100"/>
      <c r="U26" s="100"/>
      <c r="V26" s="100"/>
      <c r="W26" s="100"/>
      <c r="X26" s="100"/>
      <c r="Y26" s="100"/>
      <c r="Z26" s="90"/>
    </row>
    <row r="27" spans="1:16" ht="19.5" customHeight="1" thickBot="1">
      <c r="A27" s="366" t="s">
        <v>241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8"/>
      <c r="O27" s="18"/>
      <c r="P27" s="18"/>
    </row>
    <row r="28" spans="1:16" ht="12.75" customHeight="1">
      <c r="A28" s="167"/>
      <c r="B28" s="171">
        <v>106</v>
      </c>
      <c r="C28" s="170"/>
      <c r="D28" s="170"/>
      <c r="E28" s="170"/>
      <c r="F28" s="170"/>
      <c r="G28" s="168"/>
      <c r="H28" s="168"/>
      <c r="I28" s="168"/>
      <c r="J28" s="168"/>
      <c r="K28" s="168"/>
      <c r="L28" s="168"/>
      <c r="M28" s="168"/>
      <c r="N28" s="168"/>
      <c r="O28" s="18"/>
      <c r="P28" s="18"/>
    </row>
    <row r="29" spans="2:6" ht="39.75" customHeight="1">
      <c r="B29" s="169" t="s">
        <v>74</v>
      </c>
      <c r="C29" s="362" t="s">
        <v>194</v>
      </c>
      <c r="D29" s="363"/>
      <c r="E29" s="364" t="s">
        <v>195</v>
      </c>
      <c r="F29" s="365"/>
    </row>
    <row r="31" ht="12.75">
      <c r="B31" s="29"/>
    </row>
    <row r="32" spans="2:14" ht="12.75">
      <c r="B32" s="29"/>
      <c r="M32" s="4"/>
      <c r="N32" s="4"/>
    </row>
    <row r="33" spans="2:14" ht="12.75">
      <c r="B33" s="29"/>
      <c r="M33" s="4"/>
      <c r="N33" s="4"/>
    </row>
    <row r="34" spans="2:3" ht="12.75">
      <c r="B34" s="29"/>
      <c r="C34" s="4"/>
    </row>
    <row r="35" spans="2:3" ht="12.75">
      <c r="B35" s="29"/>
      <c r="C35" s="4"/>
    </row>
    <row r="36" spans="2:3" ht="12.75">
      <c r="B36" s="29"/>
      <c r="C36" s="29"/>
    </row>
    <row r="37" spans="2:3" ht="12.75">
      <c r="B37" s="29"/>
      <c r="C37" s="29"/>
    </row>
    <row r="38" spans="2:3" ht="12.75">
      <c r="B38" s="29"/>
      <c r="C38" s="29"/>
    </row>
    <row r="39" spans="2:3" ht="12.75">
      <c r="B39" s="29"/>
      <c r="C39" s="29"/>
    </row>
    <row r="40" spans="2:3" ht="12.75">
      <c r="B40" s="29"/>
      <c r="C40" s="29"/>
    </row>
    <row r="41" spans="2:3" ht="12.75">
      <c r="B41" s="29"/>
      <c r="C41" s="29"/>
    </row>
    <row r="42" spans="2:3" ht="12.75">
      <c r="B42" s="29"/>
      <c r="C42" s="29"/>
    </row>
    <row r="43" spans="2:3" ht="12.75">
      <c r="B43" s="29"/>
      <c r="C43" s="29"/>
    </row>
    <row r="44" spans="2:3" ht="12.75">
      <c r="B44" s="29"/>
      <c r="C44" s="29"/>
    </row>
    <row r="45" spans="2:3" ht="12.75">
      <c r="B45" s="29"/>
      <c r="C45" s="29"/>
    </row>
  </sheetData>
  <sheetProtection/>
  <mergeCells count="64">
    <mergeCell ref="J25:K26"/>
    <mergeCell ref="J13:K14"/>
    <mergeCell ref="J7:K8"/>
    <mergeCell ref="K21:M22"/>
    <mergeCell ref="D21:G22"/>
    <mergeCell ref="D13:G14"/>
    <mergeCell ref="K15:M16"/>
    <mergeCell ref="D17:E18"/>
    <mergeCell ref="F17:J18"/>
    <mergeCell ref="K17:N18"/>
    <mergeCell ref="D11:E12"/>
    <mergeCell ref="F11:J12"/>
    <mergeCell ref="D9:G10"/>
    <mergeCell ref="D25:G26"/>
    <mergeCell ref="D15:G16"/>
    <mergeCell ref="H15:J16"/>
    <mergeCell ref="H21:J22"/>
    <mergeCell ref="D19:G20"/>
    <mergeCell ref="D23:E24"/>
    <mergeCell ref="F23:J24"/>
    <mergeCell ref="A19:A20"/>
    <mergeCell ref="A3:A4"/>
    <mergeCell ref="K3:M4"/>
    <mergeCell ref="D5:E6"/>
    <mergeCell ref="F5:J6"/>
    <mergeCell ref="K5:N6"/>
    <mergeCell ref="D3:G4"/>
    <mergeCell ref="H3:J4"/>
    <mergeCell ref="D7:G8"/>
    <mergeCell ref="H9:J10"/>
    <mergeCell ref="A21:A22"/>
    <mergeCell ref="B21:B22"/>
    <mergeCell ref="B7:B8"/>
    <mergeCell ref="A7:A8"/>
    <mergeCell ref="B3:B4"/>
    <mergeCell ref="B25:B26"/>
    <mergeCell ref="A25:A26"/>
    <mergeCell ref="A9:A10"/>
    <mergeCell ref="B9:B10"/>
    <mergeCell ref="A13:A14"/>
    <mergeCell ref="B15:B16"/>
    <mergeCell ref="A17:A18"/>
    <mergeCell ref="B5:B6"/>
    <mergeCell ref="A5:A6"/>
    <mergeCell ref="B13:B14"/>
    <mergeCell ref="B17:B18"/>
    <mergeCell ref="C29:D29"/>
    <mergeCell ref="E29:F29"/>
    <mergeCell ref="A27:N27"/>
    <mergeCell ref="A1:N1"/>
    <mergeCell ref="A23:A24"/>
    <mergeCell ref="B23:B24"/>
    <mergeCell ref="B19:B20"/>
    <mergeCell ref="A11:A12"/>
    <mergeCell ref="B11:B12"/>
    <mergeCell ref="A15:A16"/>
    <mergeCell ref="H13:I14"/>
    <mergeCell ref="J19:K20"/>
    <mergeCell ref="H19:I20"/>
    <mergeCell ref="H25:I26"/>
    <mergeCell ref="H7:I8"/>
    <mergeCell ref="K9:M10"/>
    <mergeCell ref="K11:N12"/>
    <mergeCell ref="K23:N24"/>
  </mergeCells>
  <printOptions horizontalCentered="1" verticalCentered="1"/>
  <pageMargins left="0.11811023622047245" right="0.11811023622047245" top="0.11811023622047245" bottom="0.11811023622047245" header="0.2362204724409449" footer="0.2362204724409449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0"/>
  <dimension ref="A1:Z45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9.75390625" style="17" customWidth="1"/>
    <col min="2" max="2" width="12.75390625" style="17" customWidth="1"/>
    <col min="3" max="14" width="9.75390625" style="17" customWidth="1"/>
    <col min="15" max="33" width="9.125" style="17" customWidth="1"/>
    <col min="34" max="16384" width="9.125" style="17" customWidth="1"/>
  </cols>
  <sheetData>
    <row r="1" spans="1:14" ht="18">
      <c r="A1" s="241" t="s">
        <v>12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26" ht="25.5">
      <c r="A2" s="37" t="s">
        <v>8</v>
      </c>
      <c r="B2" s="38" t="s">
        <v>9</v>
      </c>
      <c r="C2" s="39" t="s">
        <v>16</v>
      </c>
      <c r="D2" s="39" t="s">
        <v>17</v>
      </c>
      <c r="E2" s="39" t="s">
        <v>18</v>
      </c>
      <c r="F2" s="39" t="s">
        <v>19</v>
      </c>
      <c r="G2" s="39" t="s">
        <v>20</v>
      </c>
      <c r="H2" s="39" t="s">
        <v>21</v>
      </c>
      <c r="I2" s="39" t="s">
        <v>22</v>
      </c>
      <c r="J2" s="39" t="s">
        <v>23</v>
      </c>
      <c r="K2" s="39" t="s">
        <v>24</v>
      </c>
      <c r="L2" s="39" t="s">
        <v>25</v>
      </c>
      <c r="M2" s="39" t="s">
        <v>26</v>
      </c>
      <c r="N2" s="40" t="s">
        <v>41</v>
      </c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19.5" customHeight="1">
      <c r="A3" s="190">
        <f>LOOKUP(1,Időbeosztás!I2:I16,Időbeosztás!A2:A16)</f>
        <v>0</v>
      </c>
      <c r="B3" s="186" t="str">
        <f>LOOKUP(1,Időbeosztás!I2:I16,Időbeosztás!C2:C16)</f>
        <v>február 6.</v>
      </c>
      <c r="C3" s="45"/>
      <c r="D3" s="187" t="s">
        <v>128</v>
      </c>
      <c r="E3" s="316"/>
      <c r="F3" s="316"/>
      <c r="G3" s="187" t="s">
        <v>196</v>
      </c>
      <c r="H3" s="222"/>
      <c r="I3" s="222"/>
      <c r="J3" s="222"/>
      <c r="K3" s="187" t="s">
        <v>50</v>
      </c>
      <c r="L3" s="222"/>
      <c r="M3" s="222"/>
      <c r="N3" s="374"/>
      <c r="P3" s="89"/>
      <c r="Q3" s="88"/>
      <c r="R3" s="88"/>
      <c r="S3" s="89"/>
      <c r="T3" s="82"/>
      <c r="U3" s="82"/>
      <c r="V3" s="82"/>
      <c r="W3" s="89"/>
      <c r="X3" s="82"/>
      <c r="Y3" s="82"/>
      <c r="Z3" s="82"/>
    </row>
    <row r="4" spans="1:26" ht="19.5" customHeight="1">
      <c r="A4" s="190"/>
      <c r="B4" s="186"/>
      <c r="C4" s="45"/>
      <c r="D4" s="316"/>
      <c r="E4" s="316"/>
      <c r="F4" s="316"/>
      <c r="G4" s="222"/>
      <c r="H4" s="222"/>
      <c r="I4" s="222"/>
      <c r="J4" s="222"/>
      <c r="K4" s="222"/>
      <c r="L4" s="222"/>
      <c r="M4" s="222"/>
      <c r="N4" s="374"/>
      <c r="P4" s="88"/>
      <c r="Q4" s="88"/>
      <c r="R4" s="88"/>
      <c r="S4" s="82"/>
      <c r="T4" s="82"/>
      <c r="U4" s="82"/>
      <c r="V4" s="82"/>
      <c r="W4" s="82"/>
      <c r="X4" s="82"/>
      <c r="Y4" s="82"/>
      <c r="Z4" s="82"/>
    </row>
    <row r="5" spans="1:26" ht="19.5" customHeight="1">
      <c r="A5" s="190">
        <f>LOOKUP(2,Időbeosztás!I2:I16,Időbeosztás!A2:A16)</f>
        <v>1</v>
      </c>
      <c r="B5" s="186" t="str">
        <f>LOOKUP(2,Időbeosztás!I2:I16,Időbeosztás!C2:C16)</f>
        <v>február 13.</v>
      </c>
      <c r="C5" s="45"/>
      <c r="D5" s="187" t="s">
        <v>51</v>
      </c>
      <c r="E5" s="316"/>
      <c r="F5" s="316"/>
      <c r="G5" s="316"/>
      <c r="H5" s="187" t="s">
        <v>70</v>
      </c>
      <c r="I5" s="222"/>
      <c r="J5" s="222"/>
      <c r="K5" s="222"/>
      <c r="L5" s="45"/>
      <c r="M5" s="45"/>
      <c r="N5" s="56"/>
      <c r="T5" s="89"/>
      <c r="U5" s="88"/>
      <c r="V5" s="88"/>
      <c r="W5" s="88"/>
      <c r="X5" s="91"/>
      <c r="Y5" s="113"/>
      <c r="Z5" s="90"/>
    </row>
    <row r="6" spans="1:26" ht="19.5" customHeight="1">
      <c r="A6" s="190"/>
      <c r="B6" s="186"/>
      <c r="C6" s="45"/>
      <c r="D6" s="316"/>
      <c r="E6" s="316"/>
      <c r="F6" s="316"/>
      <c r="G6" s="316"/>
      <c r="H6" s="222"/>
      <c r="I6" s="222"/>
      <c r="J6" s="222"/>
      <c r="K6" s="222"/>
      <c r="L6" s="45"/>
      <c r="M6" s="45"/>
      <c r="N6" s="56"/>
      <c r="T6" s="88"/>
      <c r="U6" s="88"/>
      <c r="V6" s="88"/>
      <c r="W6" s="88"/>
      <c r="X6" s="113"/>
      <c r="Y6" s="113"/>
      <c r="Z6" s="90"/>
    </row>
    <row r="7" spans="1:26" ht="19.5" customHeight="1">
      <c r="A7" s="190">
        <f>LOOKUP(3,Időbeosztás!I2:I16,Időbeosztás!A2:A16)</f>
        <v>2</v>
      </c>
      <c r="B7" s="186" t="str">
        <f>LOOKUP(3,Időbeosztás!I2:I16,Időbeosztás!C2:C16)</f>
        <v>február 20.</v>
      </c>
      <c r="C7" s="45"/>
      <c r="D7" s="373" t="s">
        <v>104</v>
      </c>
      <c r="E7" s="373"/>
      <c r="F7" s="311" t="s">
        <v>132</v>
      </c>
      <c r="G7" s="316"/>
      <c r="H7" s="187" t="s">
        <v>64</v>
      </c>
      <c r="I7" s="316"/>
      <c r="J7" s="316"/>
      <c r="K7" s="316"/>
      <c r="L7" s="45"/>
      <c r="M7" s="45"/>
      <c r="N7" s="85"/>
      <c r="T7" s="88"/>
      <c r="U7" s="88"/>
      <c r="V7" s="89"/>
      <c r="W7" s="88"/>
      <c r="X7" s="88"/>
      <c r="Y7" s="88"/>
      <c r="Z7" s="88"/>
    </row>
    <row r="8" spans="1:26" ht="19.5" customHeight="1">
      <c r="A8" s="190"/>
      <c r="B8" s="186"/>
      <c r="C8" s="45"/>
      <c r="D8" s="373"/>
      <c r="E8" s="373"/>
      <c r="F8" s="316"/>
      <c r="G8" s="316"/>
      <c r="H8" s="316"/>
      <c r="I8" s="316"/>
      <c r="J8" s="316"/>
      <c r="K8" s="316"/>
      <c r="L8" s="45"/>
      <c r="M8" s="45"/>
      <c r="N8" s="85"/>
      <c r="T8" s="88"/>
      <c r="U8" s="88"/>
      <c r="V8" s="88"/>
      <c r="W8" s="88"/>
      <c r="X8" s="88"/>
      <c r="Y8" s="88"/>
      <c r="Z8" s="88"/>
    </row>
    <row r="9" spans="1:26" ht="19.5" customHeight="1">
      <c r="A9" s="190">
        <f>LOOKUP(4,Időbeosztás!I2:I16,Időbeosztás!A2:A16)</f>
        <v>3</v>
      </c>
      <c r="B9" s="186" t="str">
        <f>LOOKUP(4,Időbeosztás!I2:I16,Időbeosztás!C2:C16)</f>
        <v>február 27.</v>
      </c>
      <c r="C9" s="45"/>
      <c r="D9" s="187" t="s">
        <v>128</v>
      </c>
      <c r="E9" s="316"/>
      <c r="F9" s="316"/>
      <c r="G9" s="187" t="s">
        <v>196</v>
      </c>
      <c r="H9" s="222"/>
      <c r="I9" s="222"/>
      <c r="J9" s="222"/>
      <c r="K9" s="187" t="s">
        <v>50</v>
      </c>
      <c r="L9" s="222"/>
      <c r="M9" s="222"/>
      <c r="N9" s="374"/>
      <c r="P9" s="89"/>
      <c r="Q9" s="88"/>
      <c r="R9" s="88"/>
      <c r="S9" s="89"/>
      <c r="T9" s="82"/>
      <c r="U9" s="82"/>
      <c r="V9" s="82"/>
      <c r="W9" s="89"/>
      <c r="X9" s="82"/>
      <c r="Y9" s="82"/>
      <c r="Z9" s="82"/>
    </row>
    <row r="10" spans="1:26" ht="19.5" customHeight="1">
      <c r="A10" s="190"/>
      <c r="B10" s="186"/>
      <c r="C10" s="45"/>
      <c r="D10" s="316"/>
      <c r="E10" s="316"/>
      <c r="F10" s="316"/>
      <c r="G10" s="222"/>
      <c r="H10" s="222"/>
      <c r="I10" s="222"/>
      <c r="J10" s="222"/>
      <c r="K10" s="222"/>
      <c r="L10" s="222"/>
      <c r="M10" s="222"/>
      <c r="N10" s="374"/>
      <c r="P10" s="88"/>
      <c r="Q10" s="88"/>
      <c r="R10" s="88"/>
      <c r="S10" s="82"/>
      <c r="T10" s="82"/>
      <c r="U10" s="82"/>
      <c r="V10" s="82"/>
      <c r="W10" s="82"/>
      <c r="X10" s="82"/>
      <c r="Y10" s="82"/>
      <c r="Z10" s="82"/>
    </row>
    <row r="11" spans="1:26" ht="19.5" customHeight="1">
      <c r="A11" s="190">
        <f>LOOKUP(5,Időbeosztás!I2:I16,Időbeosztás!A2:A16)</f>
        <v>6</v>
      </c>
      <c r="B11" s="186" t="str">
        <f>LOOKUP(5,Időbeosztás!I2:I16,Időbeosztás!C2:C16)</f>
        <v>március 19.</v>
      </c>
      <c r="C11" s="45"/>
      <c r="D11" s="311" t="s">
        <v>51</v>
      </c>
      <c r="E11" s="316"/>
      <c r="F11" s="316"/>
      <c r="G11" s="316"/>
      <c r="H11" s="187" t="s">
        <v>70</v>
      </c>
      <c r="I11" s="222"/>
      <c r="J11" s="222"/>
      <c r="K11" s="222"/>
      <c r="L11" s="311" t="s">
        <v>132</v>
      </c>
      <c r="M11" s="316"/>
      <c r="N11" s="56"/>
      <c r="O11" s="18"/>
      <c r="T11" s="87"/>
      <c r="U11" s="88"/>
      <c r="V11" s="88"/>
      <c r="W11" s="88"/>
      <c r="X11" s="91"/>
      <c r="Y11" s="113"/>
      <c r="Z11" s="90"/>
    </row>
    <row r="12" spans="1:26" ht="19.5" customHeight="1">
      <c r="A12" s="190"/>
      <c r="B12" s="186"/>
      <c r="C12" s="45"/>
      <c r="D12" s="316"/>
      <c r="E12" s="316"/>
      <c r="F12" s="316"/>
      <c r="G12" s="316"/>
      <c r="H12" s="222"/>
      <c r="I12" s="222"/>
      <c r="J12" s="222"/>
      <c r="K12" s="222"/>
      <c r="L12" s="316"/>
      <c r="M12" s="316"/>
      <c r="N12" s="56"/>
      <c r="T12" s="88"/>
      <c r="U12" s="88"/>
      <c r="V12" s="88"/>
      <c r="W12" s="88"/>
      <c r="X12" s="113"/>
      <c r="Y12" s="113"/>
      <c r="Z12" s="90"/>
    </row>
    <row r="13" spans="1:26" ht="19.5" customHeight="1">
      <c r="A13" s="190">
        <f>LOOKUP(6,Időbeosztás!I2:I16,Időbeosztás!A2:A16)</f>
        <v>8</v>
      </c>
      <c r="B13" s="186" t="str">
        <f>LOOKUP(6,Időbeosztás!I2:I16,Időbeosztás!C2:C16)</f>
        <v>április 2.</v>
      </c>
      <c r="C13" s="45"/>
      <c r="D13" s="373" t="s">
        <v>104</v>
      </c>
      <c r="E13" s="373"/>
      <c r="F13" s="187" t="s">
        <v>78</v>
      </c>
      <c r="G13" s="316"/>
      <c r="H13" s="316"/>
      <c r="I13" s="316"/>
      <c r="J13" s="187" t="s">
        <v>64</v>
      </c>
      <c r="K13" s="316"/>
      <c r="L13" s="316"/>
      <c r="M13" s="316"/>
      <c r="N13" s="55"/>
      <c r="T13" s="89"/>
      <c r="U13" s="88"/>
      <c r="V13" s="88"/>
      <c r="W13" s="88"/>
      <c r="X13" s="91"/>
      <c r="Y13" s="113"/>
      <c r="Z13" s="90"/>
    </row>
    <row r="14" spans="1:26" ht="19.5" customHeight="1">
      <c r="A14" s="190"/>
      <c r="B14" s="186"/>
      <c r="C14" s="45"/>
      <c r="D14" s="373"/>
      <c r="E14" s="373"/>
      <c r="F14" s="316"/>
      <c r="G14" s="316"/>
      <c r="H14" s="316"/>
      <c r="I14" s="316"/>
      <c r="J14" s="316"/>
      <c r="K14" s="316"/>
      <c r="L14" s="316"/>
      <c r="M14" s="316"/>
      <c r="N14" s="55"/>
      <c r="T14" s="88"/>
      <c r="U14" s="88"/>
      <c r="V14" s="88"/>
      <c r="W14" s="88"/>
      <c r="X14" s="113"/>
      <c r="Y14" s="113"/>
      <c r="Z14" s="90"/>
    </row>
    <row r="15" spans="1:26" ht="19.5" customHeight="1">
      <c r="A15" s="190">
        <f>LOOKUP(7,Időbeosztás!I2:I16,Időbeosztás!A2:A16)</f>
        <v>9</v>
      </c>
      <c r="B15" s="186" t="str">
        <f>LOOKUP(7,Időbeosztás!I2:I16,Időbeosztás!C2:C16)</f>
        <v>április 9.</v>
      </c>
      <c r="C15" s="45"/>
      <c r="D15" s="187" t="s">
        <v>128</v>
      </c>
      <c r="E15" s="316"/>
      <c r="F15" s="316"/>
      <c r="G15" s="187" t="s">
        <v>196</v>
      </c>
      <c r="H15" s="222"/>
      <c r="I15" s="222"/>
      <c r="J15" s="222"/>
      <c r="K15" s="187" t="s">
        <v>50</v>
      </c>
      <c r="L15" s="222"/>
      <c r="M15" s="222"/>
      <c r="N15" s="374"/>
      <c r="P15" s="89"/>
      <c r="Q15" s="88"/>
      <c r="R15" s="88"/>
      <c r="S15" s="89"/>
      <c r="T15" s="82"/>
      <c r="U15" s="82"/>
      <c r="V15" s="82"/>
      <c r="W15" s="89"/>
      <c r="X15" s="82"/>
      <c r="Y15" s="82"/>
      <c r="Z15" s="82"/>
    </row>
    <row r="16" spans="1:26" ht="19.5" customHeight="1">
      <c r="A16" s="190"/>
      <c r="B16" s="186"/>
      <c r="C16" s="45"/>
      <c r="D16" s="316"/>
      <c r="E16" s="316"/>
      <c r="F16" s="316"/>
      <c r="G16" s="222"/>
      <c r="H16" s="222"/>
      <c r="I16" s="222"/>
      <c r="J16" s="222"/>
      <c r="K16" s="222"/>
      <c r="L16" s="222"/>
      <c r="M16" s="222"/>
      <c r="N16" s="374"/>
      <c r="P16" s="88"/>
      <c r="Q16" s="88"/>
      <c r="R16" s="88"/>
      <c r="S16" s="82"/>
      <c r="T16" s="82"/>
      <c r="U16" s="82"/>
      <c r="V16" s="82"/>
      <c r="W16" s="82"/>
      <c r="X16" s="82"/>
      <c r="Y16" s="82"/>
      <c r="Z16" s="82"/>
    </row>
    <row r="17" spans="1:26" ht="19.5" customHeight="1">
      <c r="A17" s="190">
        <f>LOOKUP(8,Időbeosztás!I2:I16,Időbeosztás!A2:A16)</f>
        <v>10</v>
      </c>
      <c r="B17" s="186" t="str">
        <f>LOOKUP(8,Időbeosztás!I2:I16,Időbeosztás!C2:C16)</f>
        <v>április 16.</v>
      </c>
      <c r="C17" s="45"/>
      <c r="D17" s="311" t="s">
        <v>51</v>
      </c>
      <c r="E17" s="316"/>
      <c r="F17" s="316"/>
      <c r="G17" s="316"/>
      <c r="H17" s="187" t="s">
        <v>70</v>
      </c>
      <c r="I17" s="222"/>
      <c r="J17" s="222"/>
      <c r="K17" s="222"/>
      <c r="L17" s="311" t="s">
        <v>132</v>
      </c>
      <c r="M17" s="316"/>
      <c r="N17" s="56"/>
      <c r="T17" s="87"/>
      <c r="U17" s="88"/>
      <c r="V17" s="88"/>
      <c r="W17" s="88"/>
      <c r="X17" s="91"/>
      <c r="Y17" s="113"/>
      <c r="Z17" s="90"/>
    </row>
    <row r="18" spans="1:26" ht="19.5" customHeight="1">
      <c r="A18" s="190"/>
      <c r="B18" s="186"/>
      <c r="C18" s="45"/>
      <c r="D18" s="316"/>
      <c r="E18" s="316"/>
      <c r="F18" s="316"/>
      <c r="G18" s="316"/>
      <c r="H18" s="222"/>
      <c r="I18" s="222"/>
      <c r="J18" s="222"/>
      <c r="K18" s="222"/>
      <c r="L18" s="316"/>
      <c r="M18" s="316"/>
      <c r="N18" s="56"/>
      <c r="T18" s="88"/>
      <c r="U18" s="88"/>
      <c r="V18" s="88"/>
      <c r="W18" s="88"/>
      <c r="X18" s="113"/>
      <c r="Y18" s="113"/>
      <c r="Z18" s="90"/>
    </row>
    <row r="19" spans="1:26" ht="19.5" customHeight="1">
      <c r="A19" s="190">
        <f>LOOKUP(9,Időbeosztás!I2:I16,Időbeosztás!A2:A16)</f>
        <v>11</v>
      </c>
      <c r="B19" s="186" t="str">
        <f>LOOKUP(9,Időbeosztás!I2:I16,Időbeosztás!C2:C16)</f>
        <v>április 23.</v>
      </c>
      <c r="C19" s="45"/>
      <c r="D19" s="373" t="s">
        <v>104</v>
      </c>
      <c r="E19" s="373"/>
      <c r="F19" s="187" t="s">
        <v>78</v>
      </c>
      <c r="G19" s="316"/>
      <c r="H19" s="316"/>
      <c r="I19" s="316"/>
      <c r="J19" s="187" t="s">
        <v>64</v>
      </c>
      <c r="K19" s="316"/>
      <c r="L19" s="316"/>
      <c r="M19" s="316"/>
      <c r="N19" s="85"/>
      <c r="P19" s="97"/>
      <c r="Q19" s="97"/>
      <c r="R19" s="89"/>
      <c r="S19" s="88"/>
      <c r="T19" s="88"/>
      <c r="U19" s="88"/>
      <c r="V19" s="89"/>
      <c r="W19" s="88"/>
      <c r="X19" s="88"/>
      <c r="Y19" s="88"/>
      <c r="Z19" s="88"/>
    </row>
    <row r="20" spans="1:26" ht="19.5" customHeight="1">
      <c r="A20" s="190"/>
      <c r="B20" s="186"/>
      <c r="C20" s="45"/>
      <c r="D20" s="373"/>
      <c r="E20" s="373"/>
      <c r="F20" s="316"/>
      <c r="G20" s="316"/>
      <c r="H20" s="316"/>
      <c r="I20" s="316"/>
      <c r="J20" s="316"/>
      <c r="K20" s="316"/>
      <c r="L20" s="316"/>
      <c r="M20" s="316"/>
      <c r="N20" s="85"/>
      <c r="O20" s="18"/>
      <c r="P20" s="97"/>
      <c r="Q20" s="97"/>
      <c r="R20" s="88"/>
      <c r="S20" s="88"/>
      <c r="T20" s="88"/>
      <c r="U20" s="88"/>
      <c r="V20" s="88"/>
      <c r="W20" s="88"/>
      <c r="X20" s="88"/>
      <c r="Y20" s="88"/>
      <c r="Z20" s="88"/>
    </row>
    <row r="21" spans="1:26" ht="19.5" customHeight="1">
      <c r="A21" s="190">
        <f>LOOKUP(10,Időbeosztás!I2:I16,Időbeosztás!A2:A16)</f>
        <v>12</v>
      </c>
      <c r="B21" s="186" t="str">
        <f>LOOKUP(10,Időbeosztás!I2:I16,Időbeosztás!C2:C16)</f>
        <v>április 30.</v>
      </c>
      <c r="C21" s="45"/>
      <c r="D21" s="187" t="s">
        <v>128</v>
      </c>
      <c r="E21" s="316"/>
      <c r="F21" s="316"/>
      <c r="G21" s="187" t="s">
        <v>196</v>
      </c>
      <c r="H21" s="222"/>
      <c r="I21" s="222"/>
      <c r="J21" s="222"/>
      <c r="K21" s="187" t="s">
        <v>50</v>
      </c>
      <c r="L21" s="222"/>
      <c r="M21" s="222"/>
      <c r="N21" s="374"/>
      <c r="O21" s="18"/>
      <c r="P21" s="89"/>
      <c r="Q21" s="88"/>
      <c r="R21" s="88"/>
      <c r="S21" s="89"/>
      <c r="T21" s="82"/>
      <c r="U21" s="82"/>
      <c r="V21" s="82"/>
      <c r="W21" s="89"/>
      <c r="X21" s="82"/>
      <c r="Y21" s="82"/>
      <c r="Z21" s="82"/>
    </row>
    <row r="22" spans="1:26" ht="19.5" customHeight="1">
      <c r="A22" s="190"/>
      <c r="B22" s="186"/>
      <c r="C22" s="45"/>
      <c r="D22" s="316"/>
      <c r="E22" s="316"/>
      <c r="F22" s="316"/>
      <c r="G22" s="222"/>
      <c r="H22" s="222"/>
      <c r="I22" s="222"/>
      <c r="J22" s="222"/>
      <c r="K22" s="222"/>
      <c r="L22" s="222"/>
      <c r="M22" s="222"/>
      <c r="N22" s="374"/>
      <c r="O22" s="18"/>
      <c r="P22" s="88"/>
      <c r="Q22" s="88"/>
      <c r="R22" s="88"/>
      <c r="S22" s="82"/>
      <c r="T22" s="82"/>
      <c r="U22" s="82"/>
      <c r="V22" s="82"/>
      <c r="W22" s="82"/>
      <c r="X22" s="82"/>
      <c r="Y22" s="82"/>
      <c r="Z22" s="82"/>
    </row>
    <row r="23" spans="1:26" ht="19.5" customHeight="1">
      <c r="A23" s="190">
        <f>LOOKUP(11,Időbeosztás!I2:I16,Időbeosztás!A2:A16)</f>
        <v>13</v>
      </c>
      <c r="B23" s="186" t="str">
        <f>LOOKUP(11,Időbeosztás!I2:I16,Időbeosztás!C2:C16)</f>
        <v>május 7.</v>
      </c>
      <c r="C23" s="45"/>
      <c r="D23" s="311" t="s">
        <v>51</v>
      </c>
      <c r="E23" s="316"/>
      <c r="F23" s="316"/>
      <c r="G23" s="316"/>
      <c r="H23" s="187" t="s">
        <v>70</v>
      </c>
      <c r="I23" s="222"/>
      <c r="J23" s="222"/>
      <c r="K23" s="222"/>
      <c r="L23" s="45"/>
      <c r="M23" s="45"/>
      <c r="N23" s="56"/>
      <c r="O23" s="18"/>
      <c r="T23" s="87"/>
      <c r="U23" s="88"/>
      <c r="V23" s="88"/>
      <c r="W23" s="88"/>
      <c r="X23" s="91"/>
      <c r="Y23" s="113"/>
      <c r="Z23" s="90"/>
    </row>
    <row r="24" spans="1:26" ht="19.5" customHeight="1">
      <c r="A24" s="190"/>
      <c r="B24" s="186"/>
      <c r="C24" s="45"/>
      <c r="D24" s="316"/>
      <c r="E24" s="316"/>
      <c r="F24" s="316"/>
      <c r="G24" s="316"/>
      <c r="H24" s="222"/>
      <c r="I24" s="222"/>
      <c r="J24" s="222"/>
      <c r="K24" s="222"/>
      <c r="L24" s="45"/>
      <c r="M24" s="45"/>
      <c r="N24" s="56"/>
      <c r="O24" s="18"/>
      <c r="T24" s="88"/>
      <c r="U24" s="88"/>
      <c r="V24" s="88"/>
      <c r="W24" s="88"/>
      <c r="X24" s="113"/>
      <c r="Y24" s="113"/>
      <c r="Z24" s="90"/>
    </row>
    <row r="25" spans="1:26" ht="19.5" customHeight="1">
      <c r="A25" s="190">
        <f>LOOKUP(12,Időbeosztás!I2:I16,Időbeosztás!A2:A16)</f>
        <v>14</v>
      </c>
      <c r="B25" s="186" t="str">
        <f>LOOKUP(12,Időbeosztás!I2:I16,Időbeosztás!C2:C16)</f>
        <v>május 14.</v>
      </c>
      <c r="C25" s="45"/>
      <c r="D25" s="373" t="s">
        <v>104</v>
      </c>
      <c r="E25" s="373"/>
      <c r="F25" s="311" t="s">
        <v>132</v>
      </c>
      <c r="G25" s="316"/>
      <c r="H25" s="187" t="s">
        <v>64</v>
      </c>
      <c r="I25" s="316"/>
      <c r="J25" s="316"/>
      <c r="K25" s="316"/>
      <c r="L25" s="73"/>
      <c r="M25" s="76"/>
      <c r="N25" s="55"/>
      <c r="O25" s="18"/>
      <c r="P25" s="97"/>
      <c r="Q25" s="97"/>
      <c r="R25" s="88"/>
      <c r="S25" s="88"/>
      <c r="T25" s="89"/>
      <c r="U25" s="88"/>
      <c r="V25" s="88"/>
      <c r="W25" s="88"/>
      <c r="X25" s="91"/>
      <c r="Y25" s="113"/>
      <c r="Z25" s="90"/>
    </row>
    <row r="26" spans="1:26" ht="19.5" customHeight="1">
      <c r="A26" s="190"/>
      <c r="B26" s="186"/>
      <c r="C26" s="45"/>
      <c r="D26" s="373"/>
      <c r="E26" s="373"/>
      <c r="F26" s="316"/>
      <c r="G26" s="316"/>
      <c r="H26" s="316"/>
      <c r="I26" s="316"/>
      <c r="J26" s="316"/>
      <c r="K26" s="316"/>
      <c r="L26" s="76"/>
      <c r="M26" s="76"/>
      <c r="N26" s="55"/>
      <c r="O26" s="18"/>
      <c r="P26" s="97"/>
      <c r="Q26" s="97"/>
      <c r="R26" s="88"/>
      <c r="S26" s="88"/>
      <c r="T26" s="88"/>
      <c r="U26" s="88"/>
      <c r="V26" s="88"/>
      <c r="W26" s="88"/>
      <c r="X26" s="113"/>
      <c r="Y26" s="113"/>
      <c r="Z26" s="90"/>
    </row>
    <row r="27" spans="1:26" ht="19.5" customHeight="1" thickBot="1">
      <c r="A27" s="244" t="s">
        <v>242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6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2:26" ht="12.75">
      <c r="B28" s="375" t="s">
        <v>65</v>
      </c>
      <c r="C28" s="375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2:26" ht="12.75">
      <c r="B29" s="179">
        <v>106</v>
      </c>
      <c r="C29" s="145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2:26" ht="39.75" customHeight="1">
      <c r="B30" s="42" t="s">
        <v>132</v>
      </c>
      <c r="C30" s="318" t="s">
        <v>197</v>
      </c>
      <c r="D30" s="370"/>
      <c r="E30" s="371" t="s">
        <v>198</v>
      </c>
      <c r="F30" s="372"/>
      <c r="K30" s="4"/>
      <c r="L30" s="4"/>
      <c r="M30" s="4"/>
      <c r="N30" s="4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2:26" ht="12.75">
      <c r="B31" s="29"/>
      <c r="K31" s="4"/>
      <c r="L31" s="4"/>
      <c r="M31" s="4"/>
      <c r="N31" s="4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2:26" ht="12.75">
      <c r="B32" s="29"/>
      <c r="K32" s="4"/>
      <c r="L32" s="4"/>
      <c r="M32" s="4"/>
      <c r="N32" s="4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2:26" ht="12.75">
      <c r="B33" s="29"/>
      <c r="K33" s="4"/>
      <c r="L33" s="4"/>
      <c r="M33" s="4"/>
      <c r="N33" s="4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2:26" ht="12.75" customHeight="1">
      <c r="B34" s="29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2:26" ht="12.75">
      <c r="B35" s="29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ht="12.75">
      <c r="B36" s="29"/>
    </row>
    <row r="37" ht="12.75">
      <c r="B37" s="29"/>
    </row>
    <row r="38" ht="12.75" customHeight="1">
      <c r="B38" s="29"/>
    </row>
    <row r="39" ht="12.75">
      <c r="B39" s="29"/>
    </row>
    <row r="40" spans="2:3" ht="12.75">
      <c r="B40" s="29"/>
      <c r="C40" s="29"/>
    </row>
    <row r="41" spans="2:3" ht="12.75">
      <c r="B41" s="29"/>
      <c r="C41" s="29"/>
    </row>
    <row r="42" spans="2:3" ht="12.75">
      <c r="B42" s="29"/>
      <c r="C42" s="29"/>
    </row>
    <row r="43" spans="2:3" ht="12.75">
      <c r="B43" s="29"/>
      <c r="C43" s="29"/>
    </row>
    <row r="44" spans="2:3" ht="12.75">
      <c r="B44" s="29"/>
      <c r="C44" s="29"/>
    </row>
    <row r="45" spans="2:3" ht="12.75">
      <c r="B45" s="29"/>
      <c r="C45" s="29"/>
    </row>
  </sheetData>
  <sheetProtection/>
  <mergeCells count="63">
    <mergeCell ref="B28:C28"/>
    <mergeCell ref="D21:F22"/>
    <mergeCell ref="H25:K26"/>
    <mergeCell ref="D25:E26"/>
    <mergeCell ref="G21:J22"/>
    <mergeCell ref="K21:N22"/>
    <mergeCell ref="H23:K24"/>
    <mergeCell ref="D23:G24"/>
    <mergeCell ref="F25:G26"/>
    <mergeCell ref="B21:B22"/>
    <mergeCell ref="G15:J16"/>
    <mergeCell ref="K15:N16"/>
    <mergeCell ref="H17:K18"/>
    <mergeCell ref="D17:G18"/>
    <mergeCell ref="L17:M18"/>
    <mergeCell ref="F19:I20"/>
    <mergeCell ref="J19:M20"/>
    <mergeCell ref="D15:F16"/>
    <mergeCell ref="D19:E20"/>
    <mergeCell ref="D13:E14"/>
    <mergeCell ref="G9:J10"/>
    <mergeCell ref="K9:N10"/>
    <mergeCell ref="H11:K12"/>
    <mergeCell ref="D11:G12"/>
    <mergeCell ref="L11:M12"/>
    <mergeCell ref="D9:F10"/>
    <mergeCell ref="J13:M14"/>
    <mergeCell ref="F13:I14"/>
    <mergeCell ref="D7:E8"/>
    <mergeCell ref="G3:J4"/>
    <mergeCell ref="K3:N4"/>
    <mergeCell ref="H5:K6"/>
    <mergeCell ref="D5:G6"/>
    <mergeCell ref="F7:G8"/>
    <mergeCell ref="H7:K8"/>
    <mergeCell ref="D3:F4"/>
    <mergeCell ref="A3:A4"/>
    <mergeCell ref="B3:B4"/>
    <mergeCell ref="A25:A26"/>
    <mergeCell ref="B25:B26"/>
    <mergeCell ref="A5:A6"/>
    <mergeCell ref="B5:B6"/>
    <mergeCell ref="A15:A16"/>
    <mergeCell ref="B15:B16"/>
    <mergeCell ref="A7:A8"/>
    <mergeCell ref="B7:B8"/>
    <mergeCell ref="B17:B18"/>
    <mergeCell ref="A9:A10"/>
    <mergeCell ref="B9:B10"/>
    <mergeCell ref="A11:A12"/>
    <mergeCell ref="B11:B12"/>
    <mergeCell ref="A13:A14"/>
    <mergeCell ref="B13:B14"/>
    <mergeCell ref="C30:D30"/>
    <mergeCell ref="E30:F30"/>
    <mergeCell ref="A1:N1"/>
    <mergeCell ref="A27:N27"/>
    <mergeCell ref="A23:A24"/>
    <mergeCell ref="B23:B24"/>
    <mergeCell ref="A17:A18"/>
    <mergeCell ref="A19:A20"/>
    <mergeCell ref="B19:B20"/>
    <mergeCell ref="A21:A22"/>
  </mergeCells>
  <printOptions horizontalCentered="1" verticalCentered="1"/>
  <pageMargins left="0.11811023622047245" right="0.11811023622047245" top="0.11811023622047245" bottom="0.1968503937007874" header="0.1968503937007874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Kártyás Gyula</dc:creator>
  <cp:keywords/>
  <dc:description/>
  <cp:lastModifiedBy>Varga Péter</cp:lastModifiedBy>
  <cp:lastPrinted>2016-01-22T08:15:38Z</cp:lastPrinted>
  <dcterms:created xsi:type="dcterms:W3CDTF">2001-01-11T07:16:58Z</dcterms:created>
  <dcterms:modified xsi:type="dcterms:W3CDTF">2016-01-22T12:42:54Z</dcterms:modified>
  <cp:category/>
  <cp:version/>
  <cp:contentType/>
  <cp:contentStatus/>
</cp:coreProperties>
</file>