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435" activeTab="0"/>
  </bookViews>
  <sheets>
    <sheet name="Munka1" sheetId="1" r:id="rId1"/>
    <sheet name="Munka2" sheetId="2" r:id="rId2"/>
  </sheets>
  <definedNames/>
  <calcPr fullCalcOnLoad="1"/>
</workbook>
</file>

<file path=xl/sharedStrings.xml><?xml version="1.0" encoding="utf-8"?>
<sst xmlns="http://schemas.openxmlformats.org/spreadsheetml/2006/main" count="220" uniqueCount="143">
  <si>
    <t>kód</t>
  </si>
  <si>
    <t>kredit</t>
  </si>
  <si>
    <t>Félévek</t>
  </si>
  <si>
    <t>Előtanulmányok</t>
  </si>
  <si>
    <t>Tantárgyak</t>
  </si>
  <si>
    <t>óra</t>
  </si>
  <si>
    <t>1.</t>
  </si>
  <si>
    <t>2.</t>
  </si>
  <si>
    <t>3.</t>
  </si>
  <si>
    <t>4.</t>
  </si>
  <si>
    <t>5.</t>
  </si>
  <si>
    <t>ea</t>
  </si>
  <si>
    <t>l</t>
  </si>
  <si>
    <t>tgy</t>
  </si>
  <si>
    <t>k</t>
  </si>
  <si>
    <t>kr</t>
  </si>
  <si>
    <t>Összesen:</t>
  </si>
  <si>
    <t>Szigorlat (s)</t>
  </si>
  <si>
    <t>Vizsga (v)</t>
  </si>
  <si>
    <t>Félévközi jegy (f)</t>
  </si>
  <si>
    <t>Testnevelés</t>
  </si>
  <si>
    <t>Idegen nyelv</t>
  </si>
  <si>
    <t>Irányítástechnika</t>
  </si>
  <si>
    <t>ÖSSZESEN</t>
  </si>
  <si>
    <t>összes előadás</t>
  </si>
  <si>
    <t>összes labor</t>
  </si>
  <si>
    <t>összes gyakorlat</t>
  </si>
  <si>
    <t xml:space="preserve"> Gépészmérnöki szakon kiváltott tárgy</t>
  </si>
  <si>
    <t>összes labor+gyakorlat</t>
  </si>
  <si>
    <t>beszámí-tott kreditek*</t>
  </si>
  <si>
    <t>Bánki Donát Gépész és Biztonságtechnikai Mérnöki  Kar</t>
  </si>
  <si>
    <t>v</t>
  </si>
  <si>
    <t>f</t>
  </si>
  <si>
    <t>Műszaki fizika I.</t>
  </si>
  <si>
    <t>Matematika III.</t>
  </si>
  <si>
    <t>Matematika II.</t>
  </si>
  <si>
    <t>Matematika I.</t>
  </si>
  <si>
    <t>Mechanika I.</t>
  </si>
  <si>
    <t>Mechanika II.</t>
  </si>
  <si>
    <t>Szerszám és készüléktervezés</t>
  </si>
  <si>
    <t>Gépgyártástechnológia II.</t>
  </si>
  <si>
    <t>Előgyártási technológiák</t>
  </si>
  <si>
    <t>Környezetismeret és környezettechnika</t>
  </si>
  <si>
    <t>Minőségügy I.</t>
  </si>
  <si>
    <t>Műszaki informatika</t>
  </si>
  <si>
    <t>Gazdasági alapismeretek</t>
  </si>
  <si>
    <t>Minőségügy III.</t>
  </si>
  <si>
    <t>Minőségügy II.</t>
  </si>
  <si>
    <t>Karbantartás</t>
  </si>
  <si>
    <t>Gépgyártástechnológia I.</t>
  </si>
  <si>
    <t>Gazdasági és vállalkozói ismeretek</t>
  </si>
  <si>
    <t>Anyagismeret és anyagvizsgálat II.</t>
  </si>
  <si>
    <t>Gépszerkezetek és gépek üzemtana</t>
  </si>
  <si>
    <t>Anyagismeret és anyagvizsgálat I.</t>
  </si>
  <si>
    <t>Méréselmélet és technika</t>
  </si>
  <si>
    <t>Műszaki dokumentáció</t>
  </si>
  <si>
    <t>Számítógépes alapismeretek I.</t>
  </si>
  <si>
    <t>Vállalkozói és munkaerőpiaci alapismeretek</t>
  </si>
  <si>
    <t>Társadalmi alapismeretek</t>
  </si>
  <si>
    <t>Műszaki fizika  II.</t>
  </si>
  <si>
    <t>Számítógépes alapismeretek II.</t>
  </si>
  <si>
    <t>Önmenedzselés</t>
  </si>
  <si>
    <t>gépipari mérnökasszisztens szak</t>
  </si>
  <si>
    <t>mintatanterv</t>
  </si>
  <si>
    <t>Óbudai Egyetem</t>
  </si>
  <si>
    <t>Alapismereti modul</t>
  </si>
  <si>
    <t>Köt. választható</t>
  </si>
  <si>
    <t xml:space="preserve">Közgazd. I. </t>
  </si>
  <si>
    <t>Közgazd. II.</t>
  </si>
  <si>
    <t>Munkavégzési technikák, irodaszervezés</t>
  </si>
  <si>
    <t>Inf. alapjai I.</t>
  </si>
  <si>
    <t>Közös műszaki modul</t>
  </si>
  <si>
    <t xml:space="preserve">Fizika + Mérnöki fizika mérések </t>
  </si>
  <si>
    <t>Gépelemek I.</t>
  </si>
  <si>
    <t>Inf. alapjai II.</t>
  </si>
  <si>
    <t>Szabadon vál.</t>
  </si>
  <si>
    <t>Gépész modul</t>
  </si>
  <si>
    <t>Mechanika I</t>
  </si>
  <si>
    <t>Mechanika II</t>
  </si>
  <si>
    <t>Méréstechnika</t>
  </si>
  <si>
    <t>Gépelemek II.</t>
  </si>
  <si>
    <t>Munkavédelem-biztonságtechnika</t>
  </si>
  <si>
    <t>Minőségbiztosítás</t>
  </si>
  <si>
    <t>Gyakorlati fogl.-szakdolgozat</t>
  </si>
  <si>
    <t>Techn. tervezési gyakorlat</t>
  </si>
  <si>
    <t>A szakmai vizsga részei: írásbeli vizsga, szakdolgozat védése, szóbeli vizsga</t>
  </si>
  <si>
    <r>
      <t>Írásbeli vizsga:</t>
    </r>
    <r>
      <rPr>
        <sz val="10"/>
        <rFont val="Arial CE"/>
        <family val="0"/>
      </rPr>
      <t xml:space="preserve"> (180 perc)</t>
    </r>
  </si>
  <si>
    <r>
      <t>Szóbeli vizsga</t>
    </r>
    <r>
      <rPr>
        <sz val="10"/>
        <rFont val="Arial CE"/>
        <family val="0"/>
      </rPr>
      <t xml:space="preserve"> tárgyai:</t>
    </r>
  </si>
  <si>
    <t>(komplex vizsga az alábbi tárgyak anyagából)</t>
  </si>
  <si>
    <t>(2 kötelező+1 választható)</t>
  </si>
  <si>
    <t>1.Gépgyártástechnológia</t>
  </si>
  <si>
    <t>2.Anyagismeret, anyagvizsgálat</t>
  </si>
  <si>
    <t>3.Minőségbiztosítás</t>
  </si>
  <si>
    <t>3. Minőségbiztosítás vagy</t>
  </si>
  <si>
    <t>Méréselmélet, méréstechnika vagy</t>
  </si>
  <si>
    <t>Irányítástechnika*</t>
  </si>
  <si>
    <t>*Az ÓE Gépészmérnöki Szakára történő felvétel esetén beszámítható tárgyak és kreditek</t>
  </si>
  <si>
    <t>A gépészmérnöki szak mintatantervének  1. és 2. félévében szereplő tárgyak közül felveendő:</t>
  </si>
  <si>
    <t>Matematika II: (5 kredit)</t>
  </si>
  <si>
    <t>Matematika szigorlat (3 kredit)</t>
  </si>
  <si>
    <t>Kémia (2 kredit)</t>
  </si>
  <si>
    <t>képzéskód, szakkód: BKLAGA, BKLAGA</t>
  </si>
  <si>
    <t>levelező munkarend</t>
  </si>
  <si>
    <t>félévi óraszámokkal (ea. tgy. l). ; követelményekkel (k.); kreditekkel (kr.)</t>
  </si>
  <si>
    <t>félévi</t>
  </si>
  <si>
    <t>BMPTI15NLK</t>
  </si>
  <si>
    <t>GSVGI1A6LK</t>
  </si>
  <si>
    <t>GSVVM1A6LK</t>
  </si>
  <si>
    <t>BMPOM13NLK</t>
  </si>
  <si>
    <t>BGBSZ11NLK</t>
  </si>
  <si>
    <t>BGBSZ22NLK</t>
  </si>
  <si>
    <t>BGBMF11NLK</t>
  </si>
  <si>
    <t>BGBMF22NLK</t>
  </si>
  <si>
    <t>BGBMD11NLK</t>
  </si>
  <si>
    <t>BGBMI12NLK</t>
  </si>
  <si>
    <t>GSVGV1A6LK</t>
  </si>
  <si>
    <t>BGRKO13NLK</t>
  </si>
  <si>
    <t>BGBMH11NLK</t>
  </si>
  <si>
    <t>BGBMH22NLK</t>
  </si>
  <si>
    <t>BAGGY13NLK</t>
  </si>
  <si>
    <t>BAGGY24NLK</t>
  </si>
  <si>
    <t>BGRIR13NLK</t>
  </si>
  <si>
    <t>BAGMI12NLK</t>
  </si>
  <si>
    <t>BAGMI23NLK</t>
  </si>
  <si>
    <t>BAGMI34NLK</t>
  </si>
  <si>
    <t>BAGSD14NLK</t>
  </si>
  <si>
    <t>BAGAI11NLK</t>
  </si>
  <si>
    <t>BAGAI22NLK</t>
  </si>
  <si>
    <t>BAGET13NLK</t>
  </si>
  <si>
    <t>BAGTT14NLK</t>
  </si>
  <si>
    <t>óra/kredit</t>
  </si>
  <si>
    <t>BAGGY13NLK,  BAGET13NLK</t>
  </si>
  <si>
    <t>Anyagtudomány Í. Anyagtudomány II. Anyagtechn. alapjai</t>
  </si>
  <si>
    <t>mintatanterv-kód: BKLAGAXXM0S04 (Σ120 krd)</t>
  </si>
  <si>
    <t>BGBUT13NLK</t>
  </si>
  <si>
    <t>BGRKA15NLK</t>
  </si>
  <si>
    <t>BGRMA1FNLK</t>
  </si>
  <si>
    <t>BGRMA2FNLK</t>
  </si>
  <si>
    <t>BGRMA3FNLK</t>
  </si>
  <si>
    <t>BAGMT14NLK</t>
  </si>
  <si>
    <t>BGBMB12NLK</t>
  </si>
  <si>
    <t>BGBMT15NLK</t>
  </si>
  <si>
    <t>BAGSK15NLK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</si>
</sst>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  <numFmt numFmtId="166" formatCode="#,###,##0"/>
    <numFmt numFmtId="167" formatCode="#,###,##0.00"/>
  </numFmts>
  <fonts count="13">
    <font>
      <sz val="10"/>
      <name val="Arial CE"/>
      <family val="0"/>
    </font>
    <font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0"/>
    </font>
    <font>
      <sz val="8"/>
      <color indexed="10"/>
      <name val="Arial CE"/>
      <family val="2"/>
    </font>
    <font>
      <sz val="7"/>
      <name val="Arial CE"/>
      <family val="2"/>
    </font>
    <font>
      <i/>
      <sz val="7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8">
    <border>
      <left/>
      <right/>
      <top/>
      <bottom/>
      <diagonal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>
        <color indexed="63"/>
      </left>
      <right style="medium"/>
      <top style="dotted"/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medium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hair"/>
    </border>
    <border>
      <left style="thin"/>
      <right style="medium"/>
      <top style="dotted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medium"/>
      <top style="double"/>
      <bottom style="dotted"/>
    </border>
    <border>
      <left style="medium"/>
      <right style="dotted"/>
      <top style="double"/>
      <bottom style="dotted"/>
    </border>
    <border>
      <left style="dotted"/>
      <right style="medium"/>
      <top style="double"/>
      <bottom style="dotted"/>
    </border>
    <border>
      <left style="medium"/>
      <right style="dashed"/>
      <top style="double"/>
      <bottom style="dashed"/>
    </border>
    <border>
      <left style="dashed"/>
      <right style="dashed"/>
      <top style="double"/>
      <bottom style="dashed"/>
    </border>
    <border>
      <left style="dashed"/>
      <right style="medium"/>
      <top style="double"/>
      <bottom style="dashed"/>
    </border>
    <border>
      <left style="medium"/>
      <right style="medium"/>
      <top style="double"/>
      <bottom>
        <color indexed="63"/>
      </bottom>
    </border>
    <border>
      <left style="medium"/>
      <right style="dashed"/>
      <top style="dashed"/>
      <bottom style="double"/>
    </border>
    <border>
      <left style="dashed"/>
      <right style="dashed"/>
      <top style="dashed"/>
      <bottom style="double"/>
    </border>
    <border>
      <left style="dashed"/>
      <right style="medium"/>
      <top style="dashed"/>
      <bottom style="double"/>
    </border>
    <border>
      <left>
        <color indexed="63"/>
      </left>
      <right>
        <color indexed="63"/>
      </right>
      <top style="double"/>
      <bottom style="dotted"/>
    </border>
    <border>
      <left style="medium"/>
      <right>
        <color indexed="63"/>
      </right>
      <top style="double"/>
      <bottom style="dotted"/>
    </border>
    <border>
      <left style="dotted"/>
      <right style="dotted"/>
      <top style="double"/>
      <bottom style="dotted"/>
    </border>
    <border>
      <left style="medium"/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dotted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thin"/>
      <top style="thin"/>
      <bottom style="dotted"/>
    </border>
    <border>
      <left style="medium"/>
      <right style="dotted"/>
      <top style="thin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medium"/>
    </border>
    <border>
      <left style="dotted"/>
      <right style="dotted"/>
      <top style="medium"/>
      <bottom>
        <color indexed="63"/>
      </bottom>
    </border>
    <border>
      <left style="medium"/>
      <right style="dotted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double"/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tted"/>
      <bottom style="medium"/>
    </border>
    <border>
      <left style="medium"/>
      <right style="medium"/>
      <top style="dotted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3" fillId="0" borderId="8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right"/>
    </xf>
    <xf numFmtId="0" fontId="2" fillId="0" borderId="19" xfId="0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8" fillId="2" borderId="0" xfId="0" applyFont="1" applyFill="1" applyBorder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2" xfId="0" applyFill="1" applyBorder="1" applyAlignment="1">
      <alignment/>
    </xf>
    <xf numFmtId="0" fontId="0" fillId="0" borderId="22" xfId="0" applyBorder="1" applyAlignment="1">
      <alignment horizontal="right" vertical="center"/>
    </xf>
    <xf numFmtId="0" fontId="4" fillId="0" borderId="0" xfId="0" applyFont="1" applyAlignment="1">
      <alignment vertical="center"/>
    </xf>
    <xf numFmtId="0" fontId="8" fillId="0" borderId="0" xfId="0" applyFont="1" applyFill="1" applyAlignment="1">
      <alignment/>
    </xf>
    <xf numFmtId="0" fontId="2" fillId="0" borderId="23" xfId="0" applyFont="1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 horizontal="center"/>
    </xf>
    <xf numFmtId="0" fontId="3" fillId="3" borderId="2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8" xfId="0" applyFont="1" applyFill="1" applyBorder="1" applyAlignment="1">
      <alignment horizontal="right"/>
    </xf>
    <xf numFmtId="0" fontId="0" fillId="0" borderId="27" xfId="0" applyBorder="1" applyAlignment="1">
      <alignment horizontal="center"/>
    </xf>
    <xf numFmtId="0" fontId="10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29" xfId="0" applyFont="1" applyBorder="1" applyAlignment="1">
      <alignment horizontal="right"/>
    </xf>
    <xf numFmtId="0" fontId="0" fillId="0" borderId="32" xfId="0" applyBorder="1" applyAlignment="1">
      <alignment horizontal="center"/>
    </xf>
    <xf numFmtId="0" fontId="2" fillId="0" borderId="3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34" xfId="0" applyFont="1" applyBorder="1" applyAlignment="1">
      <alignment horizontal="right"/>
    </xf>
    <xf numFmtId="0" fontId="3" fillId="0" borderId="34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3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37" xfId="0" applyFont="1" applyBorder="1" applyAlignment="1">
      <alignment horizontal="right"/>
    </xf>
    <xf numFmtId="0" fontId="3" fillId="3" borderId="25" xfId="0" applyFont="1" applyFill="1" applyBorder="1" applyAlignment="1">
      <alignment/>
    </xf>
    <xf numFmtId="0" fontId="2" fillId="0" borderId="38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39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40" xfId="0" applyFont="1" applyBorder="1" applyAlignment="1">
      <alignment/>
    </xf>
    <xf numFmtId="0" fontId="3" fillId="0" borderId="34" xfId="0" applyFont="1" applyBorder="1" applyAlignment="1">
      <alignment horizontal="right"/>
    </xf>
    <xf numFmtId="0" fontId="2" fillId="0" borderId="4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2" xfId="0" applyFont="1" applyBorder="1" applyAlignment="1">
      <alignment/>
    </xf>
    <xf numFmtId="0" fontId="3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2" fillId="4" borderId="0" xfId="0" applyFont="1" applyFill="1" applyBorder="1" applyAlignment="1">
      <alignment/>
    </xf>
    <xf numFmtId="0" fontId="3" fillId="0" borderId="43" xfId="0" applyFont="1" applyBorder="1" applyAlignment="1">
      <alignment horizontal="right"/>
    </xf>
    <xf numFmtId="0" fontId="0" fillId="0" borderId="29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3" fillId="0" borderId="48" xfId="0" applyFont="1" applyBorder="1" applyAlignment="1">
      <alignment horizontal="right"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3" fillId="0" borderId="51" xfId="0" applyFont="1" applyBorder="1" applyAlignment="1">
      <alignment horizontal="right"/>
    </xf>
    <xf numFmtId="0" fontId="3" fillId="0" borderId="51" xfId="0" applyFont="1" applyBorder="1" applyAlignment="1">
      <alignment horizontal="right"/>
    </xf>
    <xf numFmtId="0" fontId="0" fillId="0" borderId="52" xfId="0" applyBorder="1" applyAlignment="1">
      <alignment horizontal="center"/>
    </xf>
    <xf numFmtId="0" fontId="2" fillId="0" borderId="53" xfId="0" applyFont="1" applyBorder="1" applyAlignment="1">
      <alignment/>
    </xf>
    <xf numFmtId="0" fontId="0" fillId="0" borderId="54" xfId="0" applyBorder="1" applyAlignment="1">
      <alignment horizontal="center"/>
    </xf>
    <xf numFmtId="0" fontId="2" fillId="0" borderId="39" xfId="0" applyFont="1" applyBorder="1" applyAlignment="1">
      <alignment horizontal="right"/>
    </xf>
    <xf numFmtId="0" fontId="0" fillId="0" borderId="55" xfId="0" applyBorder="1" applyAlignment="1">
      <alignment horizontal="center"/>
    </xf>
    <xf numFmtId="0" fontId="2" fillId="4" borderId="56" xfId="0" applyFont="1" applyFill="1" applyBorder="1" applyAlignment="1">
      <alignment/>
    </xf>
    <xf numFmtId="0" fontId="3" fillId="4" borderId="57" xfId="0" applyFont="1" applyFill="1" applyBorder="1" applyAlignment="1">
      <alignment/>
    </xf>
    <xf numFmtId="0" fontId="2" fillId="4" borderId="58" xfId="0" applyFont="1" applyFill="1" applyBorder="1" applyAlignment="1">
      <alignment/>
    </xf>
    <xf numFmtId="0" fontId="2" fillId="4" borderId="59" xfId="0" applyFont="1" applyFill="1" applyBorder="1" applyAlignment="1">
      <alignment/>
    </xf>
    <xf numFmtId="0" fontId="2" fillId="4" borderId="60" xfId="0" applyFont="1" applyFill="1" applyBorder="1" applyAlignment="1">
      <alignment/>
    </xf>
    <xf numFmtId="0" fontId="2" fillId="4" borderId="61" xfId="0" applyFont="1" applyFill="1" applyBorder="1" applyAlignment="1">
      <alignment/>
    </xf>
    <xf numFmtId="0" fontId="2" fillId="4" borderId="62" xfId="0" applyFont="1" applyFill="1" applyBorder="1" applyAlignment="1">
      <alignment/>
    </xf>
    <xf numFmtId="0" fontId="0" fillId="4" borderId="63" xfId="0" applyFont="1" applyFill="1" applyBorder="1" applyAlignment="1">
      <alignment horizontal="center"/>
    </xf>
    <xf numFmtId="0" fontId="2" fillId="4" borderId="64" xfId="0" applyFont="1" applyFill="1" applyBorder="1" applyAlignment="1">
      <alignment/>
    </xf>
    <xf numFmtId="0" fontId="2" fillId="4" borderId="65" xfId="0" applyFont="1" applyFill="1" applyBorder="1" applyAlignment="1">
      <alignment/>
    </xf>
    <xf numFmtId="0" fontId="2" fillId="4" borderId="66" xfId="0" applyFont="1" applyFill="1" applyBorder="1" applyAlignment="1">
      <alignment/>
    </xf>
    <xf numFmtId="0" fontId="0" fillId="4" borderId="55" xfId="0" applyFill="1" applyBorder="1" applyAlignment="1">
      <alignment horizontal="center"/>
    </xf>
    <xf numFmtId="0" fontId="2" fillId="0" borderId="57" xfId="0" applyFont="1" applyBorder="1" applyAlignment="1">
      <alignment horizontal="left"/>
    </xf>
    <xf numFmtId="0" fontId="2" fillId="0" borderId="58" xfId="0" applyFont="1" applyBorder="1" applyAlignment="1">
      <alignment horizontal="center"/>
    </xf>
    <xf numFmtId="0" fontId="3" fillId="0" borderId="67" xfId="0" applyFont="1" applyBorder="1" applyAlignment="1">
      <alignment/>
    </xf>
    <xf numFmtId="0" fontId="2" fillId="0" borderId="68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3" fillId="0" borderId="57" xfId="0" applyFont="1" applyBorder="1" applyAlignment="1">
      <alignment horizontal="right"/>
    </xf>
    <xf numFmtId="0" fontId="0" fillId="0" borderId="67" xfId="0" applyBorder="1" applyAlignment="1">
      <alignment/>
    </xf>
    <xf numFmtId="0" fontId="2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72" xfId="0" applyFont="1" applyBorder="1" applyAlignment="1">
      <alignment/>
    </xf>
    <xf numFmtId="0" fontId="3" fillId="0" borderId="73" xfId="0" applyFont="1" applyBorder="1" applyAlignment="1">
      <alignment/>
    </xf>
    <xf numFmtId="0" fontId="2" fillId="0" borderId="74" xfId="0" applyFont="1" applyBorder="1" applyAlignment="1">
      <alignment/>
    </xf>
    <xf numFmtId="0" fontId="2" fillId="0" borderId="73" xfId="0" applyFont="1" applyBorder="1" applyAlignment="1">
      <alignment/>
    </xf>
    <xf numFmtId="0" fontId="2" fillId="0" borderId="75" xfId="0" applyFont="1" applyBorder="1" applyAlignment="1">
      <alignment/>
    </xf>
    <xf numFmtId="0" fontId="3" fillId="0" borderId="76" xfId="0" applyFont="1" applyBorder="1" applyAlignment="1">
      <alignment horizontal="right"/>
    </xf>
    <xf numFmtId="0" fontId="3" fillId="0" borderId="76" xfId="0" applyFont="1" applyBorder="1" applyAlignment="1">
      <alignment horizontal="right"/>
    </xf>
    <xf numFmtId="0" fontId="0" fillId="0" borderId="77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 indent="5"/>
    </xf>
    <xf numFmtId="0" fontId="0" fillId="0" borderId="78" xfId="0" applyFont="1" applyFill="1" applyBorder="1" applyAlignment="1">
      <alignment horizontal="center"/>
    </xf>
    <xf numFmtId="0" fontId="0" fillId="0" borderId="79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25" xfId="0" applyFont="1" applyBorder="1" applyAlignment="1">
      <alignment horizontal="right"/>
    </xf>
    <xf numFmtId="0" fontId="0" fillId="0" borderId="81" xfId="0" applyBorder="1" applyAlignment="1">
      <alignment/>
    </xf>
    <xf numFmtId="0" fontId="0" fillId="0" borderId="28" xfId="0" applyBorder="1" applyAlignment="1">
      <alignment/>
    </xf>
    <xf numFmtId="0" fontId="2" fillId="0" borderId="82" xfId="0" applyFont="1" applyFill="1" applyBorder="1" applyAlignment="1">
      <alignment/>
    </xf>
    <xf numFmtId="0" fontId="3" fillId="0" borderId="27" xfId="0" applyFont="1" applyBorder="1" applyAlignment="1">
      <alignment/>
    </xf>
    <xf numFmtId="0" fontId="2" fillId="0" borderId="83" xfId="0" applyFont="1" applyBorder="1" applyAlignment="1">
      <alignment/>
    </xf>
    <xf numFmtId="0" fontId="2" fillId="0" borderId="84" xfId="0" applyFont="1" applyBorder="1" applyAlignment="1">
      <alignment/>
    </xf>
    <xf numFmtId="0" fontId="2" fillId="0" borderId="85" xfId="0" applyFont="1" applyBorder="1" applyAlignment="1">
      <alignment/>
    </xf>
    <xf numFmtId="0" fontId="0" fillId="4" borderId="53" xfId="0" applyFill="1" applyBorder="1" applyAlignment="1">
      <alignment/>
    </xf>
    <xf numFmtId="0" fontId="2" fillId="4" borderId="29" xfId="0" applyFont="1" applyFill="1" applyBorder="1" applyAlignment="1">
      <alignment horizontal="right"/>
    </xf>
    <xf numFmtId="0" fontId="5" fillId="4" borderId="86" xfId="0" applyFont="1" applyFill="1" applyBorder="1" applyAlignment="1">
      <alignment/>
    </xf>
    <xf numFmtId="0" fontId="5" fillId="4" borderId="87" xfId="0" applyFont="1" applyFill="1" applyBorder="1" applyAlignment="1">
      <alignment/>
    </xf>
    <xf numFmtId="0" fontId="0" fillId="0" borderId="88" xfId="0" applyBorder="1" applyAlignment="1">
      <alignment/>
    </xf>
    <xf numFmtId="0" fontId="11" fillId="0" borderId="54" xfId="0" applyFont="1" applyBorder="1" applyAlignment="1">
      <alignment/>
    </xf>
    <xf numFmtId="0" fontId="11" fillId="0" borderId="89" xfId="0" applyFont="1" applyBorder="1" applyAlignment="1">
      <alignment/>
    </xf>
    <xf numFmtId="0" fontId="11" fillId="0" borderId="90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91" xfId="0" applyFont="1" applyBorder="1" applyAlignment="1">
      <alignment/>
    </xf>
    <xf numFmtId="0" fontId="11" fillId="0" borderId="32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90" xfId="0" applyFont="1" applyBorder="1" applyAlignment="1">
      <alignment wrapText="1"/>
    </xf>
    <xf numFmtId="0" fontId="11" fillId="0" borderId="33" xfId="0" applyFont="1" applyBorder="1" applyAlignment="1">
      <alignment/>
    </xf>
    <xf numFmtId="0" fontId="0" fillId="0" borderId="90" xfId="0" applyBorder="1" applyAlignment="1">
      <alignment horizontal="center"/>
    </xf>
    <xf numFmtId="0" fontId="11" fillId="0" borderId="28" xfId="0" applyFont="1" applyBorder="1" applyAlignment="1">
      <alignment wrapText="1"/>
    </xf>
    <xf numFmtId="0" fontId="11" fillId="0" borderId="39" xfId="0" applyFont="1" applyBorder="1" applyAlignment="1">
      <alignment/>
    </xf>
    <xf numFmtId="0" fontId="11" fillId="0" borderId="13" xfId="0" applyFont="1" applyBorder="1" applyAlignment="1">
      <alignment/>
    </xf>
    <xf numFmtId="0" fontId="12" fillId="0" borderId="39" xfId="0" applyFont="1" applyBorder="1" applyAlignment="1">
      <alignment horizontal="right"/>
    </xf>
    <xf numFmtId="0" fontId="12" fillId="4" borderId="92" xfId="0" applyFont="1" applyFill="1" applyBorder="1" applyAlignment="1">
      <alignment horizontal="right"/>
    </xf>
    <xf numFmtId="0" fontId="11" fillId="4" borderId="90" xfId="0" applyFont="1" applyFill="1" applyBorder="1" applyAlignment="1">
      <alignment/>
    </xf>
    <xf numFmtId="0" fontId="12" fillId="0" borderId="17" xfId="0" applyFont="1" applyBorder="1" applyAlignment="1">
      <alignment horizontal="right"/>
    </xf>
    <xf numFmtId="0" fontId="11" fillId="0" borderId="93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94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1" fillId="0" borderId="94" xfId="0" applyFont="1" applyBorder="1" applyAlignment="1">
      <alignment horizontal="left" vertical="center"/>
    </xf>
    <xf numFmtId="0" fontId="11" fillId="0" borderId="89" xfId="0" applyFont="1" applyBorder="1" applyAlignment="1">
      <alignment horizontal="left" vertical="center"/>
    </xf>
    <xf numFmtId="0" fontId="7" fillId="0" borderId="95" xfId="0" applyFont="1" applyFill="1" applyBorder="1" applyAlignment="1">
      <alignment horizontal="center" vertical="center"/>
    </xf>
    <xf numFmtId="0" fontId="7" fillId="0" borderId="96" xfId="0" applyFont="1" applyFill="1" applyBorder="1" applyAlignment="1">
      <alignment horizontal="center" vertical="center"/>
    </xf>
    <xf numFmtId="0" fontId="7" fillId="0" borderId="97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wrapText="1"/>
    </xf>
    <xf numFmtId="0" fontId="2" fillId="0" borderId="77" xfId="0" applyFont="1" applyFill="1" applyBorder="1" applyAlignment="1">
      <alignment horizontal="center" wrapText="1"/>
    </xf>
    <xf numFmtId="0" fontId="2" fillId="0" borderId="52" xfId="0" applyFont="1" applyFill="1" applyBorder="1" applyAlignment="1">
      <alignment horizontal="center" vertical="center" wrapText="1" readingOrder="1"/>
    </xf>
    <xf numFmtId="0" fontId="2" fillId="0" borderId="77" xfId="0" applyFont="1" applyFill="1" applyBorder="1" applyAlignment="1">
      <alignment horizontal="center" vertical="center" wrapText="1" readingOrder="1"/>
    </xf>
    <xf numFmtId="0" fontId="2" fillId="0" borderId="52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164" fontId="2" fillId="0" borderId="0" xfId="0" applyNumberFormat="1" applyFont="1" applyAlignment="1">
      <alignment/>
    </xf>
    <xf numFmtId="0" fontId="0" fillId="0" borderId="54" xfId="0" applyBorder="1" applyAlignment="1">
      <alignment horizontal="center" vertical="center"/>
    </xf>
    <xf numFmtId="0" fontId="11" fillId="0" borderId="54" xfId="0" applyFont="1" applyBorder="1" applyAlignment="1">
      <alignment horizontal="left" vertical="center"/>
    </xf>
    <xf numFmtId="0" fontId="11" fillId="0" borderId="94" xfId="0" applyFont="1" applyBorder="1" applyAlignment="1">
      <alignment horizontal="left" vertical="center" wrapText="1"/>
    </xf>
    <xf numFmtId="0" fontId="11" fillId="0" borderId="54" xfId="0" applyFont="1" applyBorder="1" applyAlignment="1">
      <alignment horizontal="left" vertical="center" wrapText="1"/>
    </xf>
    <xf numFmtId="0" fontId="11" fillId="0" borderId="89" xfId="0" applyFont="1" applyBorder="1" applyAlignment="1">
      <alignment horizontal="left" vertical="center" wrapText="1"/>
    </xf>
    <xf numFmtId="0" fontId="11" fillId="0" borderId="94" xfId="0" applyFont="1" applyBorder="1" applyAlignment="1">
      <alignment vertical="center" wrapText="1"/>
    </xf>
    <xf numFmtId="0" fontId="11" fillId="0" borderId="54" xfId="0" applyFont="1" applyBorder="1" applyAlignment="1">
      <alignment vertical="center" wrapText="1"/>
    </xf>
    <xf numFmtId="0" fontId="11" fillId="0" borderId="89" xfId="0" applyFont="1" applyBorder="1" applyAlignment="1">
      <alignment vertical="center" wrapText="1"/>
    </xf>
    <xf numFmtId="0" fontId="11" fillId="0" borderId="94" xfId="0" applyFont="1" applyBorder="1" applyAlignment="1">
      <alignment horizontal="left" wrapText="1"/>
    </xf>
    <xf numFmtId="0" fontId="11" fillId="0" borderId="89" xfId="0" applyFont="1" applyBorder="1" applyAlignment="1">
      <alignment horizontal="left" wrapText="1"/>
    </xf>
    <xf numFmtId="9" fontId="0" fillId="0" borderId="0" xfId="0" applyNumberFormat="1" applyAlignment="1">
      <alignment/>
    </xf>
    <xf numFmtId="9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0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11.375" style="13" customWidth="1"/>
    <col min="3" max="3" width="30.25390625" style="11" customWidth="1"/>
    <col min="4" max="4" width="6.00390625" style="11" customWidth="1"/>
    <col min="5" max="5" width="4.75390625" style="11" customWidth="1"/>
    <col min="6" max="12" width="2.75390625" style="11" customWidth="1"/>
    <col min="13" max="13" width="3.125" style="11" bestFit="1" customWidth="1"/>
    <col min="14" max="30" width="2.75390625" style="11" customWidth="1"/>
    <col min="31" max="31" width="11.75390625" style="11" bestFit="1" customWidth="1"/>
    <col min="32" max="32" width="7.125" style="12" customWidth="1"/>
    <col min="33" max="33" width="15.625" style="13" customWidth="1"/>
    <col min="35" max="35" width="32.125" style="0" bestFit="1" customWidth="1"/>
  </cols>
  <sheetData>
    <row r="1" spans="1:33" ht="12.75" customHeight="1">
      <c r="A1" s="28"/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38" t="s">
        <v>63</v>
      </c>
      <c r="O1" s="40"/>
      <c r="P1" s="40"/>
      <c r="Q1" s="40"/>
      <c r="R1" s="40"/>
      <c r="S1" s="40"/>
      <c r="T1" s="40"/>
      <c r="U1" s="40"/>
      <c r="X1" s="33"/>
      <c r="Y1" s="33"/>
      <c r="Z1" s="33"/>
      <c r="AA1" s="33"/>
      <c r="AB1" s="33"/>
      <c r="AC1" s="33"/>
      <c r="AD1" s="33"/>
      <c r="AE1" s="33"/>
      <c r="AF1" s="33"/>
      <c r="AG1" s="33"/>
    </row>
    <row r="2" spans="1:33" ht="12.75" customHeight="1">
      <c r="A2" s="44" t="s">
        <v>64</v>
      </c>
      <c r="C2" s="26"/>
      <c r="D2" s="29"/>
      <c r="E2" s="29"/>
      <c r="F2" s="29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X2" s="33"/>
      <c r="Y2" s="33"/>
      <c r="Z2" s="33"/>
      <c r="AA2" s="33"/>
      <c r="AB2" s="33"/>
      <c r="AC2" s="33"/>
      <c r="AD2" s="33"/>
      <c r="AE2" s="33"/>
      <c r="AF2" s="33"/>
      <c r="AG2" s="33"/>
    </row>
    <row r="3" spans="1:33" ht="12.75" customHeight="1">
      <c r="A3" s="44" t="s">
        <v>30</v>
      </c>
      <c r="C3" s="26"/>
      <c r="D3" s="29"/>
      <c r="E3" s="29"/>
      <c r="F3" s="29"/>
      <c r="G3" s="27"/>
      <c r="H3" s="27"/>
      <c r="I3" s="27"/>
      <c r="J3" s="27"/>
      <c r="K3" s="27"/>
      <c r="L3" s="27"/>
      <c r="M3" s="27"/>
      <c r="N3" s="38" t="s">
        <v>62</v>
      </c>
      <c r="O3" s="33"/>
      <c r="P3" s="33"/>
      <c r="Q3" s="33"/>
      <c r="R3" s="33"/>
      <c r="S3" s="33"/>
      <c r="T3" s="33"/>
      <c r="U3" s="33"/>
      <c r="X3" s="33"/>
      <c r="Y3" s="33"/>
      <c r="Z3" s="33"/>
      <c r="AA3" s="33"/>
      <c r="AB3" s="33"/>
      <c r="AC3" s="33"/>
      <c r="AD3" s="33"/>
      <c r="AE3" s="33"/>
      <c r="AF3" s="33"/>
      <c r="AG3" s="33"/>
    </row>
    <row r="4" spans="1:33" ht="12.75" customHeight="1">
      <c r="A4" s="34"/>
      <c r="B4" s="35"/>
      <c r="C4" s="35"/>
      <c r="D4" s="29"/>
      <c r="E4" s="29"/>
      <c r="F4" s="29"/>
      <c r="G4" s="27"/>
      <c r="H4" s="27"/>
      <c r="I4" s="27"/>
      <c r="J4" s="27"/>
      <c r="K4" s="27"/>
      <c r="L4" s="27"/>
      <c r="M4" s="27"/>
      <c r="N4" s="38" t="s">
        <v>101</v>
      </c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</row>
    <row r="5" spans="1:33" ht="12.75" customHeight="1" thickBot="1">
      <c r="A5" s="32" t="s">
        <v>133</v>
      </c>
      <c r="B5" s="36"/>
      <c r="C5" s="37"/>
      <c r="D5" s="29"/>
      <c r="E5" s="34"/>
      <c r="F5" s="29"/>
      <c r="G5" s="27"/>
      <c r="H5" s="27"/>
      <c r="I5" s="27"/>
      <c r="J5" s="27"/>
      <c r="K5" s="27"/>
      <c r="L5" s="27"/>
      <c r="M5" s="27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43" t="s">
        <v>102</v>
      </c>
      <c r="AG5" s="33"/>
    </row>
    <row r="6" spans="1:33" ht="12.75" customHeight="1" thickBot="1">
      <c r="A6" s="30"/>
      <c r="B6" s="188" t="s">
        <v>103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90"/>
    </row>
    <row r="7" spans="1:33" ht="12.75" customHeight="1">
      <c r="A7" s="30"/>
      <c r="B7" s="14" t="s">
        <v>0</v>
      </c>
      <c r="C7" s="15"/>
      <c r="D7" s="16" t="s">
        <v>104</v>
      </c>
      <c r="E7" s="17" t="s">
        <v>1</v>
      </c>
      <c r="F7" s="141" t="s">
        <v>2</v>
      </c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95" t="s">
        <v>3</v>
      </c>
      <c r="AF7" s="193" t="s">
        <v>29</v>
      </c>
      <c r="AG7" s="191" t="s">
        <v>27</v>
      </c>
    </row>
    <row r="8" spans="1:33" ht="18.75" customHeight="1" thickBot="1">
      <c r="A8" s="31"/>
      <c r="B8" s="18"/>
      <c r="C8" s="19" t="s">
        <v>4</v>
      </c>
      <c r="D8" s="20" t="s">
        <v>5</v>
      </c>
      <c r="E8" s="21"/>
      <c r="F8" s="22"/>
      <c r="G8" s="23"/>
      <c r="H8" s="23" t="s">
        <v>6</v>
      </c>
      <c r="I8" s="23"/>
      <c r="J8" s="24"/>
      <c r="K8" s="23"/>
      <c r="L8" s="23"/>
      <c r="M8" s="23" t="s">
        <v>7</v>
      </c>
      <c r="N8" s="23"/>
      <c r="O8" s="24"/>
      <c r="P8" s="23"/>
      <c r="Q8" s="23"/>
      <c r="R8" s="25" t="s">
        <v>8</v>
      </c>
      <c r="S8" s="23"/>
      <c r="T8" s="24"/>
      <c r="U8" s="23"/>
      <c r="V8" s="23"/>
      <c r="W8" s="25" t="s">
        <v>9</v>
      </c>
      <c r="X8" s="23"/>
      <c r="Y8" s="24"/>
      <c r="Z8" s="23"/>
      <c r="AA8" s="23"/>
      <c r="AB8" s="25" t="s">
        <v>10</v>
      </c>
      <c r="AC8" s="23"/>
      <c r="AD8" s="24"/>
      <c r="AE8" s="196"/>
      <c r="AF8" s="194"/>
      <c r="AG8" s="192"/>
    </row>
    <row r="9" spans="1:33" ht="12.75">
      <c r="A9" s="31"/>
      <c r="B9" s="147"/>
      <c r="C9" s="148"/>
      <c r="D9" s="149"/>
      <c r="E9" s="46"/>
      <c r="F9" s="150" t="s">
        <v>11</v>
      </c>
      <c r="G9" s="151" t="s">
        <v>13</v>
      </c>
      <c r="H9" s="151" t="s">
        <v>12</v>
      </c>
      <c r="I9" s="151" t="s">
        <v>14</v>
      </c>
      <c r="J9" s="152" t="s">
        <v>15</v>
      </c>
      <c r="K9" s="150" t="s">
        <v>11</v>
      </c>
      <c r="L9" s="151" t="s">
        <v>13</v>
      </c>
      <c r="M9" s="151" t="s">
        <v>12</v>
      </c>
      <c r="N9" s="151" t="s">
        <v>14</v>
      </c>
      <c r="O9" s="152" t="s">
        <v>15</v>
      </c>
      <c r="P9" s="150" t="s">
        <v>11</v>
      </c>
      <c r="Q9" s="151" t="s">
        <v>13</v>
      </c>
      <c r="R9" s="151" t="s">
        <v>12</v>
      </c>
      <c r="S9" s="151" t="s">
        <v>14</v>
      </c>
      <c r="T9" s="152" t="s">
        <v>15</v>
      </c>
      <c r="U9" s="150" t="s">
        <v>11</v>
      </c>
      <c r="V9" s="151" t="s">
        <v>13</v>
      </c>
      <c r="W9" s="151" t="s">
        <v>12</v>
      </c>
      <c r="X9" s="151" t="s">
        <v>14</v>
      </c>
      <c r="Y9" s="152" t="s">
        <v>15</v>
      </c>
      <c r="Z9" s="150" t="s">
        <v>11</v>
      </c>
      <c r="AA9" s="151" t="s">
        <v>13</v>
      </c>
      <c r="AB9" s="151" t="s">
        <v>12</v>
      </c>
      <c r="AC9" s="151" t="s">
        <v>14</v>
      </c>
      <c r="AD9" s="152" t="s">
        <v>15</v>
      </c>
      <c r="AE9" s="165"/>
      <c r="AF9" s="47"/>
      <c r="AG9" s="166"/>
    </row>
    <row r="10" spans="1:33" ht="12.75">
      <c r="A10" s="41"/>
      <c r="B10" s="153"/>
      <c r="C10" s="48" t="s">
        <v>65</v>
      </c>
      <c r="D10" s="49"/>
      <c r="E10" s="5"/>
      <c r="F10" s="6"/>
      <c r="G10" s="7"/>
      <c r="H10" s="7"/>
      <c r="I10" s="8"/>
      <c r="J10" s="9"/>
      <c r="K10" s="7"/>
      <c r="L10" s="7"/>
      <c r="M10" s="7"/>
      <c r="N10" s="8"/>
      <c r="O10" s="9"/>
      <c r="P10" s="7"/>
      <c r="Q10" s="7"/>
      <c r="R10" s="7"/>
      <c r="S10" s="8"/>
      <c r="T10" s="50"/>
      <c r="U10" s="7"/>
      <c r="V10" s="7"/>
      <c r="W10" s="7"/>
      <c r="X10" s="8"/>
      <c r="Y10" s="50"/>
      <c r="Z10" s="7"/>
      <c r="AA10" s="7"/>
      <c r="AB10" s="7"/>
      <c r="AC10" s="8"/>
      <c r="AD10" s="50"/>
      <c r="AE10" s="167"/>
      <c r="AF10" s="51"/>
      <c r="AG10" s="167"/>
    </row>
    <row r="11" spans="1:33" ht="12.75">
      <c r="A11" s="144">
        <v>1</v>
      </c>
      <c r="B11" s="52" t="s">
        <v>105</v>
      </c>
      <c r="C11" s="53" t="s">
        <v>58</v>
      </c>
      <c r="D11" s="54">
        <f aca="true" t="shared" si="0" ref="D11:D17">F11+G11+H11+K11+L11+M11+P11+Q11+R11+U11+V11+W11+Z11+AA11+AB11</f>
        <v>8</v>
      </c>
      <c r="E11" s="55">
        <f>J11+O11+T11+Y11+AD11</f>
        <v>2</v>
      </c>
      <c r="F11" s="56"/>
      <c r="G11" s="57"/>
      <c r="H11" s="57"/>
      <c r="I11" s="58"/>
      <c r="J11" s="10"/>
      <c r="K11"/>
      <c r="L11"/>
      <c r="M11"/>
      <c r="N11"/>
      <c r="O11" s="59"/>
      <c r="P11" s="57"/>
      <c r="Q11" s="57"/>
      <c r="R11" s="57"/>
      <c r="S11" s="58"/>
      <c r="T11" s="60"/>
      <c r="U11" s="57"/>
      <c r="V11" s="57"/>
      <c r="W11" s="57"/>
      <c r="X11" s="58"/>
      <c r="Y11" s="60"/>
      <c r="Z11" s="57">
        <v>8</v>
      </c>
      <c r="AA11" s="57">
        <v>0</v>
      </c>
      <c r="AB11" s="57">
        <v>0</v>
      </c>
      <c r="AC11" s="58" t="s">
        <v>32</v>
      </c>
      <c r="AD11" s="10">
        <v>2</v>
      </c>
      <c r="AE11" s="167"/>
      <c r="AF11" s="51">
        <v>2</v>
      </c>
      <c r="AG11" s="167" t="s">
        <v>66</v>
      </c>
    </row>
    <row r="12" spans="1:33" ht="12.75">
      <c r="A12" s="145">
        <v>2</v>
      </c>
      <c r="B12" s="61" t="s">
        <v>106</v>
      </c>
      <c r="C12" s="53" t="s">
        <v>45</v>
      </c>
      <c r="D12" s="54">
        <f t="shared" si="0"/>
        <v>8</v>
      </c>
      <c r="E12" s="55">
        <f aca="true" t="shared" si="1" ref="E12:E17">SUM(J12,O12,T12,AD12,AI12,AN12,AS12,AX11)</f>
        <v>2</v>
      </c>
      <c r="F12" s="56">
        <v>8</v>
      </c>
      <c r="G12" s="57">
        <v>0</v>
      </c>
      <c r="H12" s="57">
        <v>0</v>
      </c>
      <c r="I12" s="58" t="s">
        <v>31</v>
      </c>
      <c r="J12" s="10">
        <v>2</v>
      </c>
      <c r="K12" s="57"/>
      <c r="L12" s="57"/>
      <c r="M12" s="57"/>
      <c r="N12" s="58"/>
      <c r="O12" s="59"/>
      <c r="P12" s="57"/>
      <c r="Q12" s="57"/>
      <c r="R12" s="57"/>
      <c r="S12" s="58"/>
      <c r="T12" s="60"/>
      <c r="U12" s="57"/>
      <c r="V12" s="57"/>
      <c r="W12" s="57"/>
      <c r="X12" s="58"/>
      <c r="Y12" s="60"/>
      <c r="Z12" s="57"/>
      <c r="AA12" s="57"/>
      <c r="AB12" s="57"/>
      <c r="AC12" s="58"/>
      <c r="AD12" s="60"/>
      <c r="AE12" s="167"/>
      <c r="AF12" s="51">
        <v>2</v>
      </c>
      <c r="AG12" s="167" t="s">
        <v>67</v>
      </c>
    </row>
    <row r="13" spans="1:33" ht="22.5">
      <c r="A13" s="145">
        <v>3</v>
      </c>
      <c r="B13" s="61" t="s">
        <v>107</v>
      </c>
      <c r="C13" s="62" t="s">
        <v>57</v>
      </c>
      <c r="D13" s="54">
        <f t="shared" si="0"/>
        <v>12</v>
      </c>
      <c r="E13" s="10">
        <v>4</v>
      </c>
      <c r="F13" s="57"/>
      <c r="G13" s="57"/>
      <c r="H13" s="57"/>
      <c r="I13" s="58"/>
      <c r="J13" s="10"/>
      <c r="K13" s="57"/>
      <c r="L13" s="66"/>
      <c r="M13" s="57"/>
      <c r="N13" s="58"/>
      <c r="O13" s="60"/>
      <c r="P13" s="57"/>
      <c r="Q13" s="66"/>
      <c r="R13" s="57"/>
      <c r="S13" s="58"/>
      <c r="T13" s="60"/>
      <c r="U13" s="57">
        <v>12</v>
      </c>
      <c r="V13" s="57">
        <v>0</v>
      </c>
      <c r="W13" s="57">
        <v>0</v>
      </c>
      <c r="X13" s="58" t="s">
        <v>32</v>
      </c>
      <c r="Y13" s="60">
        <v>4</v>
      </c>
      <c r="Z13" s="57"/>
      <c r="AA13" s="57"/>
      <c r="AB13" s="57"/>
      <c r="AC13" s="58"/>
      <c r="AD13" s="60"/>
      <c r="AE13" s="167"/>
      <c r="AF13" s="143">
        <v>3</v>
      </c>
      <c r="AG13" s="167" t="s">
        <v>68</v>
      </c>
    </row>
    <row r="14" spans="1:33" ht="12.75">
      <c r="A14" s="145">
        <v>4</v>
      </c>
      <c r="B14" s="61" t="s">
        <v>108</v>
      </c>
      <c r="C14" s="53" t="s">
        <v>61</v>
      </c>
      <c r="D14" s="54">
        <f t="shared" si="0"/>
        <v>12</v>
      </c>
      <c r="E14" s="55">
        <v>4</v>
      </c>
      <c r="F14" s="56"/>
      <c r="G14" s="57"/>
      <c r="H14" s="57"/>
      <c r="I14" s="58"/>
      <c r="J14" s="59"/>
      <c r="K14" s="57"/>
      <c r="L14" s="57"/>
      <c r="M14" s="57"/>
      <c r="N14" s="58"/>
      <c r="O14" s="59"/>
      <c r="P14" s="57"/>
      <c r="Q14" s="57"/>
      <c r="R14" s="57"/>
      <c r="S14" s="58"/>
      <c r="T14" s="60"/>
      <c r="U14" s="57">
        <v>8</v>
      </c>
      <c r="V14" s="57">
        <v>4</v>
      </c>
      <c r="W14" s="57">
        <v>0</v>
      </c>
      <c r="X14" s="58" t="s">
        <v>32</v>
      </c>
      <c r="Y14" s="59">
        <v>4</v>
      </c>
      <c r="Z14" s="57"/>
      <c r="AA14" s="57"/>
      <c r="AB14" s="57"/>
      <c r="AC14" s="58"/>
      <c r="AD14" s="59"/>
      <c r="AE14" s="167"/>
      <c r="AF14" s="51"/>
      <c r="AG14" s="167"/>
    </row>
    <row r="15" spans="1:33" ht="12.75">
      <c r="A15" s="145">
        <v>5</v>
      </c>
      <c r="B15" s="61" t="s">
        <v>141</v>
      </c>
      <c r="C15" s="53" t="s">
        <v>69</v>
      </c>
      <c r="D15" s="54">
        <f t="shared" si="0"/>
        <v>8</v>
      </c>
      <c r="E15" s="55">
        <v>2</v>
      </c>
      <c r="F15" s="56"/>
      <c r="G15" s="57"/>
      <c r="H15" s="57"/>
      <c r="I15" s="58"/>
      <c r="J15" s="59"/>
      <c r="K15" s="57"/>
      <c r="L15" s="57"/>
      <c r="M15" s="57"/>
      <c r="N15" s="58"/>
      <c r="O15" s="59"/>
      <c r="P15" s="57"/>
      <c r="Q15" s="57"/>
      <c r="R15" s="57"/>
      <c r="S15" s="58"/>
      <c r="T15" s="60"/>
      <c r="U15" s="57"/>
      <c r="V15" s="57"/>
      <c r="W15" s="57"/>
      <c r="X15" s="58"/>
      <c r="Y15" s="60"/>
      <c r="Z15" s="57">
        <v>8</v>
      </c>
      <c r="AA15" s="57">
        <v>0</v>
      </c>
      <c r="AB15" s="57">
        <v>0</v>
      </c>
      <c r="AC15" s="58" t="s">
        <v>31</v>
      </c>
      <c r="AD15" s="60">
        <v>2</v>
      </c>
      <c r="AE15" s="167"/>
      <c r="AF15" s="51"/>
      <c r="AG15" s="167"/>
    </row>
    <row r="16" spans="1:33" ht="12.75">
      <c r="A16" s="146">
        <v>6</v>
      </c>
      <c r="B16" s="61" t="s">
        <v>109</v>
      </c>
      <c r="C16" s="53" t="s">
        <v>56</v>
      </c>
      <c r="D16" s="54">
        <f t="shared" si="0"/>
        <v>8</v>
      </c>
      <c r="E16" s="55">
        <f t="shared" si="1"/>
        <v>2</v>
      </c>
      <c r="F16" s="56">
        <v>0</v>
      </c>
      <c r="G16" s="57">
        <v>0</v>
      </c>
      <c r="H16" s="57">
        <v>8</v>
      </c>
      <c r="I16" s="58" t="s">
        <v>32</v>
      </c>
      <c r="J16" s="59">
        <v>2</v>
      </c>
      <c r="K16" s="57"/>
      <c r="L16" s="57"/>
      <c r="M16" s="57"/>
      <c r="N16" s="58"/>
      <c r="O16" s="59"/>
      <c r="P16" s="57"/>
      <c r="Q16" s="57"/>
      <c r="R16" s="57"/>
      <c r="S16" s="58"/>
      <c r="T16" s="60"/>
      <c r="U16" s="57"/>
      <c r="V16" s="57"/>
      <c r="W16" s="57"/>
      <c r="X16" s="58"/>
      <c r="Y16" s="60"/>
      <c r="Z16" s="57"/>
      <c r="AA16" s="57"/>
      <c r="AB16" s="57"/>
      <c r="AC16" s="58"/>
      <c r="AD16" s="60"/>
      <c r="AE16" s="167"/>
      <c r="AF16" s="184">
        <v>3</v>
      </c>
      <c r="AG16" s="186" t="s">
        <v>70</v>
      </c>
    </row>
    <row r="17" spans="1:33" ht="12.75">
      <c r="A17" s="146">
        <v>7</v>
      </c>
      <c r="B17" s="61" t="s">
        <v>110</v>
      </c>
      <c r="C17" s="53" t="s">
        <v>60</v>
      </c>
      <c r="D17" s="54">
        <f t="shared" si="0"/>
        <v>8</v>
      </c>
      <c r="E17" s="55">
        <f t="shared" si="1"/>
        <v>2</v>
      </c>
      <c r="F17" s="56"/>
      <c r="G17" s="57"/>
      <c r="H17" s="57"/>
      <c r="I17" s="58"/>
      <c r="J17" s="59"/>
      <c r="K17" s="57">
        <v>0</v>
      </c>
      <c r="L17" s="57">
        <v>0</v>
      </c>
      <c r="M17" s="57">
        <v>8</v>
      </c>
      <c r="N17" s="58" t="s">
        <v>32</v>
      </c>
      <c r="O17" s="59">
        <v>2</v>
      </c>
      <c r="P17" s="57"/>
      <c r="Q17" s="57"/>
      <c r="R17" s="57"/>
      <c r="S17" s="58"/>
      <c r="T17" s="60"/>
      <c r="U17" s="57"/>
      <c r="V17" s="57"/>
      <c r="W17" s="57"/>
      <c r="X17" s="58"/>
      <c r="Y17" s="60"/>
      <c r="Z17" s="57"/>
      <c r="AA17" s="57"/>
      <c r="AB17" s="57"/>
      <c r="AC17" s="58"/>
      <c r="AD17" s="60"/>
      <c r="AE17" s="168" t="s">
        <v>109</v>
      </c>
      <c r="AF17" s="185"/>
      <c r="AG17" s="187"/>
    </row>
    <row r="18" spans="1:33" ht="12.75">
      <c r="A18" s="42"/>
      <c r="B18" s="154"/>
      <c r="C18" s="63" t="s">
        <v>16</v>
      </c>
      <c r="D18" s="54">
        <f>SUM(D11:D17)</f>
        <v>64</v>
      </c>
      <c r="E18" s="55">
        <f>SUM(E11:E17)</f>
        <v>18</v>
      </c>
      <c r="F18" s="56"/>
      <c r="G18" s="57"/>
      <c r="H18" s="57"/>
      <c r="I18" s="58"/>
      <c r="J18" s="59"/>
      <c r="K18" s="57"/>
      <c r="L18" s="57"/>
      <c r="M18" s="57"/>
      <c r="N18" s="58"/>
      <c r="O18" s="59"/>
      <c r="P18" s="57"/>
      <c r="Q18" s="57"/>
      <c r="R18" s="57"/>
      <c r="S18" s="58"/>
      <c r="T18" s="60"/>
      <c r="U18" s="57"/>
      <c r="V18" s="57"/>
      <c r="W18" s="57"/>
      <c r="X18" s="58"/>
      <c r="Y18" s="60"/>
      <c r="Z18" s="57"/>
      <c r="AA18" s="57"/>
      <c r="AB18" s="57"/>
      <c r="AC18" s="58"/>
      <c r="AD18" s="60"/>
      <c r="AE18" s="169"/>
      <c r="AF18" s="64"/>
      <c r="AG18" s="170"/>
    </row>
    <row r="19" spans="1:33" ht="12.75">
      <c r="A19" s="30"/>
      <c r="B19" s="45"/>
      <c r="C19" s="48" t="s">
        <v>71</v>
      </c>
      <c r="D19" s="155"/>
      <c r="E19" s="5"/>
      <c r="F19" s="6"/>
      <c r="G19" s="7"/>
      <c r="H19" s="7"/>
      <c r="I19" s="8"/>
      <c r="J19" s="9"/>
      <c r="K19" s="7"/>
      <c r="L19" s="7"/>
      <c r="M19" s="7"/>
      <c r="N19" s="8"/>
      <c r="O19" s="9"/>
      <c r="P19" s="7"/>
      <c r="Q19" s="7"/>
      <c r="R19" s="7"/>
      <c r="S19" s="8"/>
      <c r="T19" s="50"/>
      <c r="U19" s="7"/>
      <c r="V19" s="7"/>
      <c r="W19" s="7"/>
      <c r="X19" s="8"/>
      <c r="Y19" s="50"/>
      <c r="Z19" s="7"/>
      <c r="AA19" s="7"/>
      <c r="AB19" s="7"/>
      <c r="AC19" s="8"/>
      <c r="AD19" s="50"/>
      <c r="AE19" s="166"/>
      <c r="AF19" s="47"/>
      <c r="AG19" s="171"/>
    </row>
    <row r="20" spans="1:33" ht="12.75">
      <c r="A20" s="144">
        <v>8</v>
      </c>
      <c r="B20" s="52" t="s">
        <v>136</v>
      </c>
      <c r="C20" s="53" t="s">
        <v>36</v>
      </c>
      <c r="D20" s="54">
        <f aca="true" t="shared" si="2" ref="D20:D28">F20+G20+H20+K20+L20+M20+P20+Q20+R20+U20+V20+W20+Z20+AA20+AB20</f>
        <v>16</v>
      </c>
      <c r="E20" s="55">
        <f>SUM(J20,O20,T20,AD20,AI20,AN20,AS20,AX19)</f>
        <v>3</v>
      </c>
      <c r="F20" s="56">
        <v>8</v>
      </c>
      <c r="G20" s="57">
        <v>8</v>
      </c>
      <c r="H20" s="57">
        <v>0</v>
      </c>
      <c r="I20" s="58" t="s">
        <v>32</v>
      </c>
      <c r="J20" s="59">
        <v>3</v>
      </c>
      <c r="K20" s="57"/>
      <c r="L20" s="57"/>
      <c r="M20" s="57"/>
      <c r="N20" s="58"/>
      <c r="O20" s="59"/>
      <c r="P20" s="57"/>
      <c r="Q20" s="57"/>
      <c r="R20" s="57"/>
      <c r="S20" s="58"/>
      <c r="T20" s="60"/>
      <c r="U20" s="57"/>
      <c r="V20" s="57"/>
      <c r="W20" s="57"/>
      <c r="X20" s="58"/>
      <c r="Y20" s="60"/>
      <c r="Z20" s="57"/>
      <c r="AA20" s="57"/>
      <c r="AB20" s="57"/>
      <c r="AC20" s="58"/>
      <c r="AD20" s="60"/>
      <c r="AE20" s="167"/>
      <c r="AF20" s="184">
        <v>5</v>
      </c>
      <c r="AG20" s="203" t="s">
        <v>36</v>
      </c>
    </row>
    <row r="21" spans="1:33" ht="12.75">
      <c r="A21" s="145">
        <v>9</v>
      </c>
      <c r="B21" s="52" t="s">
        <v>137</v>
      </c>
      <c r="C21" s="53" t="s">
        <v>35</v>
      </c>
      <c r="D21" s="54">
        <f t="shared" si="2"/>
        <v>16</v>
      </c>
      <c r="E21" s="55">
        <f>SUM(J21,O21,T21,AD21,AI21,AN21,AS21,AX20)</f>
        <v>3</v>
      </c>
      <c r="F21" s="56"/>
      <c r="G21" s="57"/>
      <c r="H21" s="57"/>
      <c r="I21" s="58"/>
      <c r="J21" s="59"/>
      <c r="K21" s="57">
        <v>8</v>
      </c>
      <c r="L21" s="57">
        <v>8</v>
      </c>
      <c r="M21" s="57">
        <v>0</v>
      </c>
      <c r="N21" s="58" t="s">
        <v>31</v>
      </c>
      <c r="O21" s="59">
        <v>3</v>
      </c>
      <c r="P21" s="57"/>
      <c r="Q21" s="57"/>
      <c r="R21" s="57"/>
      <c r="S21" s="58"/>
      <c r="T21" s="60"/>
      <c r="U21" s="57"/>
      <c r="V21" s="57"/>
      <c r="W21" s="57"/>
      <c r="X21" s="58"/>
      <c r="Y21" s="60"/>
      <c r="Z21" s="57"/>
      <c r="AA21" s="57"/>
      <c r="AB21" s="57"/>
      <c r="AC21" s="58"/>
      <c r="AD21" s="60"/>
      <c r="AE21" s="52" t="s">
        <v>136</v>
      </c>
      <c r="AF21" s="198"/>
      <c r="AG21" s="204"/>
    </row>
    <row r="22" spans="1:33" ht="12.75">
      <c r="A22" s="145">
        <v>10</v>
      </c>
      <c r="B22" s="52" t="s">
        <v>138</v>
      </c>
      <c r="C22" s="53" t="s">
        <v>34</v>
      </c>
      <c r="D22" s="54">
        <f t="shared" si="2"/>
        <v>16</v>
      </c>
      <c r="E22" s="55">
        <f>SUM(J22,O22,T22,AD22,AI22,AN22,AS22,AX21)</f>
        <v>3</v>
      </c>
      <c r="F22" s="56"/>
      <c r="G22" s="57"/>
      <c r="H22" s="57"/>
      <c r="I22" s="58"/>
      <c r="J22" s="59"/>
      <c r="K22" s="57"/>
      <c r="L22" s="57"/>
      <c r="M22" s="57"/>
      <c r="N22" s="58"/>
      <c r="O22" s="59"/>
      <c r="P22" s="56">
        <v>8</v>
      </c>
      <c r="Q22" s="57">
        <v>8</v>
      </c>
      <c r="R22" s="57">
        <v>0</v>
      </c>
      <c r="S22" s="58" t="s">
        <v>31</v>
      </c>
      <c r="T22" s="59">
        <v>3</v>
      </c>
      <c r="U22" s="56"/>
      <c r="V22" s="57"/>
      <c r="W22" s="57"/>
      <c r="X22" s="58"/>
      <c r="Y22" s="59"/>
      <c r="Z22" s="56"/>
      <c r="AA22" s="57"/>
      <c r="AB22" s="57"/>
      <c r="AC22" s="58"/>
      <c r="AD22" s="59"/>
      <c r="AE22" s="52" t="s">
        <v>137</v>
      </c>
      <c r="AF22" s="185"/>
      <c r="AG22" s="205"/>
    </row>
    <row r="23" spans="1:33" ht="12.75">
      <c r="A23" s="145">
        <v>11</v>
      </c>
      <c r="B23" s="61" t="s">
        <v>111</v>
      </c>
      <c r="C23" s="53" t="s">
        <v>33</v>
      </c>
      <c r="D23" s="54">
        <f t="shared" si="2"/>
        <v>16</v>
      </c>
      <c r="E23" s="55">
        <f>SUM(J23,O23,T23,AD23,AI23,AN23,AS23,AX22)</f>
        <v>3</v>
      </c>
      <c r="F23" s="56">
        <v>8</v>
      </c>
      <c r="G23" s="57">
        <v>0</v>
      </c>
      <c r="H23" s="57">
        <v>8</v>
      </c>
      <c r="I23" s="58" t="s">
        <v>31</v>
      </c>
      <c r="J23" s="59">
        <v>3</v>
      </c>
      <c r="K23" s="57"/>
      <c r="L23" s="57"/>
      <c r="M23" s="57"/>
      <c r="N23" s="58"/>
      <c r="O23" s="59"/>
      <c r="P23" s="57"/>
      <c r="Q23" s="57"/>
      <c r="R23" s="57"/>
      <c r="S23" s="58"/>
      <c r="T23" s="60"/>
      <c r="U23" s="57"/>
      <c r="V23" s="57"/>
      <c r="W23" s="57"/>
      <c r="X23" s="58"/>
      <c r="Y23" s="60"/>
      <c r="Z23" s="57"/>
      <c r="AA23" s="57"/>
      <c r="AB23" s="57"/>
      <c r="AC23" s="58"/>
      <c r="AD23" s="60"/>
      <c r="AE23" s="167"/>
      <c r="AF23" s="184">
        <v>5</v>
      </c>
      <c r="AG23" s="206" t="s">
        <v>72</v>
      </c>
    </row>
    <row r="24" spans="1:33" ht="12.75">
      <c r="A24" s="145">
        <v>12</v>
      </c>
      <c r="B24" s="61" t="s">
        <v>112</v>
      </c>
      <c r="C24" s="53" t="s">
        <v>59</v>
      </c>
      <c r="D24" s="54">
        <f t="shared" si="2"/>
        <v>16</v>
      </c>
      <c r="E24" s="55">
        <f>SUM(J24,O24,T24,AD24,AI24,AN24,AS24,AX23)</f>
        <v>3</v>
      </c>
      <c r="F24" s="56"/>
      <c r="G24" s="57"/>
      <c r="H24" s="57"/>
      <c r="I24" s="58"/>
      <c r="J24" s="59"/>
      <c r="K24" s="57">
        <v>8</v>
      </c>
      <c r="L24" s="57">
        <v>0</v>
      </c>
      <c r="M24" s="57">
        <v>8</v>
      </c>
      <c r="N24" s="58" t="s">
        <v>31</v>
      </c>
      <c r="O24" s="59">
        <v>3</v>
      </c>
      <c r="P24" s="57"/>
      <c r="Q24" s="57"/>
      <c r="R24" s="57"/>
      <c r="S24" s="58"/>
      <c r="T24" s="60"/>
      <c r="U24" s="57"/>
      <c r="V24" s="57"/>
      <c r="W24" s="57"/>
      <c r="X24" s="58"/>
      <c r="Y24" s="60"/>
      <c r="Z24" s="57"/>
      <c r="AA24" s="57"/>
      <c r="AB24" s="57"/>
      <c r="AC24" s="58"/>
      <c r="AD24" s="60"/>
      <c r="AE24" s="168" t="s">
        <v>111</v>
      </c>
      <c r="AF24" s="185"/>
      <c r="AG24" s="207"/>
    </row>
    <row r="25" spans="1:33" ht="12.75">
      <c r="A25" s="145">
        <v>13</v>
      </c>
      <c r="B25" s="61" t="s">
        <v>113</v>
      </c>
      <c r="C25" s="53" t="s">
        <v>55</v>
      </c>
      <c r="D25" s="54">
        <f t="shared" si="2"/>
        <v>12</v>
      </c>
      <c r="E25" s="55">
        <f>SUM(J25,O25,T25,AD25,AI25,AN25,AS25,AX23)</f>
        <v>4</v>
      </c>
      <c r="F25" s="56">
        <v>8</v>
      </c>
      <c r="G25" s="57">
        <v>4</v>
      </c>
      <c r="H25" s="57">
        <v>0</v>
      </c>
      <c r="I25" s="58" t="s">
        <v>31</v>
      </c>
      <c r="J25" s="59">
        <v>4</v>
      </c>
      <c r="K25" s="57"/>
      <c r="L25" s="57"/>
      <c r="M25" s="57"/>
      <c r="N25" s="58"/>
      <c r="O25" s="59"/>
      <c r="P25" s="57"/>
      <c r="Q25" s="57"/>
      <c r="R25" s="57"/>
      <c r="S25" s="58"/>
      <c r="T25" s="60"/>
      <c r="U25" s="57"/>
      <c r="V25" s="57"/>
      <c r="W25" s="57"/>
      <c r="X25" s="58"/>
      <c r="Y25" s="60"/>
      <c r="Z25" s="57"/>
      <c r="AA25" s="57"/>
      <c r="AB25" s="57"/>
      <c r="AC25" s="58"/>
      <c r="AD25" s="60"/>
      <c r="AE25" s="167"/>
      <c r="AF25" s="51">
        <v>4</v>
      </c>
      <c r="AG25" s="167" t="s">
        <v>73</v>
      </c>
    </row>
    <row r="26" spans="1:33" ht="12.75">
      <c r="A26" s="145">
        <v>14</v>
      </c>
      <c r="B26" s="61" t="s">
        <v>114</v>
      </c>
      <c r="C26" s="53" t="s">
        <v>44</v>
      </c>
      <c r="D26" s="54">
        <f t="shared" si="2"/>
        <v>16</v>
      </c>
      <c r="E26" s="55">
        <f>SUM(J26,O26,T26,AD26,AI26,AN26,AS26,AX24)</f>
        <v>4</v>
      </c>
      <c r="F26" s="56"/>
      <c r="G26" s="57"/>
      <c r="H26" s="57"/>
      <c r="I26" s="58"/>
      <c r="J26" s="59"/>
      <c r="K26" s="57">
        <v>8</v>
      </c>
      <c r="L26" s="57">
        <v>0</v>
      </c>
      <c r="M26" s="57">
        <v>8</v>
      </c>
      <c r="N26" s="58" t="s">
        <v>32</v>
      </c>
      <c r="O26" s="59">
        <v>4</v>
      </c>
      <c r="P26" s="57"/>
      <c r="Q26" s="57"/>
      <c r="R26" s="57"/>
      <c r="S26" s="58"/>
      <c r="T26" s="60"/>
      <c r="U26" s="57"/>
      <c r="V26" s="57"/>
      <c r="W26" s="57"/>
      <c r="X26" s="58"/>
      <c r="Y26" s="60"/>
      <c r="Z26" s="57"/>
      <c r="AA26" s="57"/>
      <c r="AB26" s="57"/>
      <c r="AC26" s="58"/>
      <c r="AD26" s="60"/>
      <c r="AE26" s="167" t="s">
        <v>109</v>
      </c>
      <c r="AF26" s="51">
        <v>4</v>
      </c>
      <c r="AG26" s="167" t="s">
        <v>74</v>
      </c>
    </row>
    <row r="27" spans="1:33" ht="12.75">
      <c r="A27" s="145">
        <v>15</v>
      </c>
      <c r="B27" s="61" t="s">
        <v>115</v>
      </c>
      <c r="C27" s="53" t="s">
        <v>50</v>
      </c>
      <c r="D27" s="54">
        <f t="shared" si="2"/>
        <v>8</v>
      </c>
      <c r="E27" s="55">
        <f>SUM(J27,O27,T27,AD27,AI27,AN27,AS27,AX25)</f>
        <v>4</v>
      </c>
      <c r="F27" s="56"/>
      <c r="G27" s="57"/>
      <c r="H27" s="57"/>
      <c r="I27" s="58"/>
      <c r="J27" s="59"/>
      <c r="K27" s="57"/>
      <c r="L27" s="57"/>
      <c r="M27" s="57"/>
      <c r="N27" s="58"/>
      <c r="O27" s="59"/>
      <c r="P27" s="57">
        <v>8</v>
      </c>
      <c r="Q27" s="57">
        <v>0</v>
      </c>
      <c r="R27" s="57">
        <v>0</v>
      </c>
      <c r="S27" s="58" t="s">
        <v>31</v>
      </c>
      <c r="T27" s="60">
        <v>4</v>
      </c>
      <c r="U27" s="57"/>
      <c r="V27" s="57"/>
      <c r="W27" s="57"/>
      <c r="X27" s="58"/>
      <c r="Y27" s="60"/>
      <c r="Z27" s="57"/>
      <c r="AA27" s="57"/>
      <c r="AB27" s="57"/>
      <c r="AC27" s="58"/>
      <c r="AD27" s="60"/>
      <c r="AE27" s="172" t="s">
        <v>106</v>
      </c>
      <c r="AF27" s="51">
        <v>3</v>
      </c>
      <c r="AG27" s="167" t="s">
        <v>75</v>
      </c>
    </row>
    <row r="28" spans="1:33" ht="12.75">
      <c r="A28" s="145">
        <v>16</v>
      </c>
      <c r="B28" s="61" t="s">
        <v>116</v>
      </c>
      <c r="C28" s="53" t="s">
        <v>42</v>
      </c>
      <c r="D28" s="54">
        <f t="shared" si="2"/>
        <v>8</v>
      </c>
      <c r="E28" s="156">
        <f>SUM(J28,O28,T28,AD28,AI28,AN28,AS28,AX38)</f>
        <v>4</v>
      </c>
      <c r="F28" s="65"/>
      <c r="G28" s="66"/>
      <c r="H28" s="66"/>
      <c r="I28" s="67"/>
      <c r="J28" s="68"/>
      <c r="K28" s="66"/>
      <c r="L28" s="66"/>
      <c r="M28" s="66"/>
      <c r="N28" s="67"/>
      <c r="O28" s="68"/>
      <c r="P28" s="65">
        <v>4</v>
      </c>
      <c r="Q28" s="66">
        <v>4</v>
      </c>
      <c r="R28" s="66">
        <v>0</v>
      </c>
      <c r="S28" s="67" t="s">
        <v>32</v>
      </c>
      <c r="T28" s="68">
        <v>4</v>
      </c>
      <c r="U28" s="3"/>
      <c r="V28" s="3"/>
      <c r="W28" s="3"/>
      <c r="X28" s="4"/>
      <c r="Y28" s="69"/>
      <c r="Z28" s="3"/>
      <c r="AA28" s="3"/>
      <c r="AB28" s="3"/>
      <c r="AC28" s="4"/>
      <c r="AD28" s="69"/>
      <c r="AE28" s="167"/>
      <c r="AF28" s="51"/>
      <c r="AG28" s="167"/>
    </row>
    <row r="29" spans="1:33" ht="12.75">
      <c r="A29" s="30"/>
      <c r="B29" s="154"/>
      <c r="C29" s="63" t="s">
        <v>16</v>
      </c>
      <c r="D29" s="157">
        <f>SUM(D20:D28)</f>
        <v>124</v>
      </c>
      <c r="E29" s="72">
        <f>SUM(E20:E28)</f>
        <v>31</v>
      </c>
      <c r="F29"/>
      <c r="G29"/>
      <c r="H29"/>
      <c r="I29" s="73"/>
      <c r="J29" s="74"/>
      <c r="K29"/>
      <c r="L29"/>
      <c r="M29"/>
      <c r="N29" s="73"/>
      <c r="O29" s="75"/>
      <c r="P29"/>
      <c r="Q29"/>
      <c r="R29"/>
      <c r="S29" s="73"/>
      <c r="T29" s="75"/>
      <c r="U29"/>
      <c r="V29"/>
      <c r="W29"/>
      <c r="X29" s="73"/>
      <c r="Y29" s="75"/>
      <c r="Z29"/>
      <c r="AA29"/>
      <c r="AB29"/>
      <c r="AC29" s="73"/>
      <c r="AD29" s="75"/>
      <c r="AE29" s="169"/>
      <c r="AF29" s="64"/>
      <c r="AG29" s="170"/>
    </row>
    <row r="30" spans="1:33" ht="12.75">
      <c r="A30" s="30"/>
      <c r="B30" s="147"/>
      <c r="C30" s="76" t="s">
        <v>76</v>
      </c>
      <c r="D30" s="6"/>
      <c r="E30" s="9"/>
      <c r="F30" s="6"/>
      <c r="G30" s="7"/>
      <c r="H30" s="7"/>
      <c r="I30" s="8"/>
      <c r="J30" s="9"/>
      <c r="K30" s="7"/>
      <c r="L30" s="7"/>
      <c r="M30" s="7"/>
      <c r="N30" s="8"/>
      <c r="O30" s="9"/>
      <c r="P30" s="7"/>
      <c r="Q30" s="7"/>
      <c r="R30" s="7"/>
      <c r="S30" s="8"/>
      <c r="T30" s="50"/>
      <c r="U30" s="7"/>
      <c r="V30" s="7"/>
      <c r="W30" s="7"/>
      <c r="X30" s="8"/>
      <c r="Y30" s="50"/>
      <c r="Z30" s="7"/>
      <c r="AA30" s="7"/>
      <c r="AB30" s="7"/>
      <c r="AC30" s="8"/>
      <c r="AD30" s="50"/>
      <c r="AE30" s="166"/>
      <c r="AF30" s="47"/>
      <c r="AG30" s="167"/>
    </row>
    <row r="31" spans="1:33" ht="12.75">
      <c r="A31" s="144">
        <v>17</v>
      </c>
      <c r="B31" s="61" t="s">
        <v>117</v>
      </c>
      <c r="C31" s="53" t="s">
        <v>37</v>
      </c>
      <c r="D31" s="54">
        <f aca="true" t="shared" si="3" ref="D31:D48">F31+G31+H31+K31+L31+M31+P31+Q31+R31+U31+V31+W31+Z31+AA31+AB31</f>
        <v>16</v>
      </c>
      <c r="E31" s="55">
        <f aca="true" t="shared" si="4" ref="E31:E43">SUM(J31,O31,T31,AD31,AI31,AN31,AS31,AX30)</f>
        <v>3</v>
      </c>
      <c r="F31" s="56">
        <v>8</v>
      </c>
      <c r="G31" s="57">
        <v>8</v>
      </c>
      <c r="H31" s="57">
        <v>0</v>
      </c>
      <c r="I31" s="58" t="s">
        <v>32</v>
      </c>
      <c r="J31" s="59">
        <v>3</v>
      </c>
      <c r="K31" s="57"/>
      <c r="L31" s="57"/>
      <c r="M31" s="57"/>
      <c r="N31" s="58"/>
      <c r="O31" s="59"/>
      <c r="P31" s="1"/>
      <c r="Q31" s="1"/>
      <c r="R31" s="1"/>
      <c r="S31" s="2"/>
      <c r="T31" s="70"/>
      <c r="U31" s="1"/>
      <c r="V31" s="1"/>
      <c r="W31" s="1"/>
      <c r="X31" s="2"/>
      <c r="Y31" s="70"/>
      <c r="Z31" s="1"/>
      <c r="AA31" s="1"/>
      <c r="AB31" s="1"/>
      <c r="AC31" s="2"/>
      <c r="AD31" s="70"/>
      <c r="AE31" s="167"/>
      <c r="AF31" s="184">
        <v>7</v>
      </c>
      <c r="AG31" s="167" t="s">
        <v>77</v>
      </c>
    </row>
    <row r="32" spans="1:33" ht="12.75">
      <c r="A32" s="145">
        <v>18</v>
      </c>
      <c r="B32" s="61" t="s">
        <v>118</v>
      </c>
      <c r="C32" s="53" t="s">
        <v>38</v>
      </c>
      <c r="D32" s="54">
        <f t="shared" si="3"/>
        <v>12</v>
      </c>
      <c r="E32" s="55">
        <f t="shared" si="4"/>
        <v>4</v>
      </c>
      <c r="F32" s="56"/>
      <c r="G32" s="57"/>
      <c r="H32" s="57"/>
      <c r="I32" s="58"/>
      <c r="J32" s="59"/>
      <c r="K32" s="57">
        <v>8</v>
      </c>
      <c r="L32" s="57">
        <v>0</v>
      </c>
      <c r="M32" s="57">
        <v>4</v>
      </c>
      <c r="N32" s="58" t="s">
        <v>31</v>
      </c>
      <c r="O32" s="59">
        <v>4</v>
      </c>
      <c r="P32" s="1"/>
      <c r="Q32" s="1"/>
      <c r="R32" s="1"/>
      <c r="S32" s="2"/>
      <c r="T32" s="70"/>
      <c r="U32" s="1"/>
      <c r="V32" s="1"/>
      <c r="W32" s="1"/>
      <c r="X32" s="2"/>
      <c r="Y32" s="70"/>
      <c r="Z32" s="1"/>
      <c r="AA32" s="1"/>
      <c r="AB32" s="1"/>
      <c r="AC32" s="2"/>
      <c r="AD32" s="70"/>
      <c r="AE32" s="168" t="s">
        <v>117</v>
      </c>
      <c r="AF32" s="185"/>
      <c r="AG32" s="167" t="s">
        <v>78</v>
      </c>
    </row>
    <row r="33" spans="1:33" ht="12.75">
      <c r="A33" s="145">
        <v>19</v>
      </c>
      <c r="B33" s="61" t="s">
        <v>119</v>
      </c>
      <c r="C33" s="53" t="s">
        <v>49</v>
      </c>
      <c r="D33" s="54">
        <f t="shared" si="3"/>
        <v>16</v>
      </c>
      <c r="E33" s="55">
        <f t="shared" si="4"/>
        <v>5</v>
      </c>
      <c r="F33" s="56"/>
      <c r="G33" s="57"/>
      <c r="H33" s="57"/>
      <c r="I33" s="58"/>
      <c r="J33" s="59"/>
      <c r="K33" s="57"/>
      <c r="L33" s="57"/>
      <c r="M33" s="57"/>
      <c r="N33" s="58"/>
      <c r="O33" s="59"/>
      <c r="P33" s="1">
        <v>8</v>
      </c>
      <c r="Q33" s="1">
        <v>8</v>
      </c>
      <c r="R33" s="1">
        <v>0</v>
      </c>
      <c r="S33" s="2" t="s">
        <v>31</v>
      </c>
      <c r="T33" s="70">
        <v>5</v>
      </c>
      <c r="U33" s="1"/>
      <c r="V33" s="1"/>
      <c r="W33" s="1"/>
      <c r="X33" s="2"/>
      <c r="Y33" s="70"/>
      <c r="Z33" s="1"/>
      <c r="AA33" s="1"/>
      <c r="AB33" s="1"/>
      <c r="AC33" s="2"/>
      <c r="AD33" s="70"/>
      <c r="AE33" s="168" t="s">
        <v>127</v>
      </c>
      <c r="AF33" s="184"/>
      <c r="AG33" s="200"/>
    </row>
    <row r="34" spans="1:33" ht="12.75">
      <c r="A34" s="145">
        <v>20</v>
      </c>
      <c r="B34" s="61" t="s">
        <v>120</v>
      </c>
      <c r="C34" s="53" t="s">
        <v>40</v>
      </c>
      <c r="D34" s="54">
        <f t="shared" si="3"/>
        <v>16</v>
      </c>
      <c r="E34" s="55">
        <v>6</v>
      </c>
      <c r="F34" s="56"/>
      <c r="G34" s="57"/>
      <c r="H34" s="57"/>
      <c r="I34" s="58"/>
      <c r="J34" s="59"/>
      <c r="K34" s="57"/>
      <c r="L34" s="57"/>
      <c r="M34" s="57"/>
      <c r="N34" s="58"/>
      <c r="O34" s="59"/>
      <c r="P34" s="1"/>
      <c r="Q34" s="1"/>
      <c r="R34" s="1"/>
      <c r="S34" s="2"/>
      <c r="T34" s="70"/>
      <c r="U34" s="1">
        <v>8</v>
      </c>
      <c r="V34" s="1">
        <v>8</v>
      </c>
      <c r="W34" s="1">
        <v>0</v>
      </c>
      <c r="X34" s="2" t="s">
        <v>31</v>
      </c>
      <c r="Y34" s="70">
        <v>6</v>
      </c>
      <c r="Z34" s="1"/>
      <c r="AA34" s="1"/>
      <c r="AB34" s="1"/>
      <c r="AC34" s="2"/>
      <c r="AD34" s="70"/>
      <c r="AE34" s="168" t="s">
        <v>119</v>
      </c>
      <c r="AF34" s="185"/>
      <c r="AG34" s="202"/>
    </row>
    <row r="35" spans="1:33" ht="12.75">
      <c r="A35" s="145">
        <v>21</v>
      </c>
      <c r="B35" s="61" t="s">
        <v>139</v>
      </c>
      <c r="C35" s="53" t="s">
        <v>54</v>
      </c>
      <c r="D35" s="54">
        <f t="shared" si="3"/>
        <v>16</v>
      </c>
      <c r="E35" s="55">
        <v>4</v>
      </c>
      <c r="F35" s="56"/>
      <c r="G35" s="57"/>
      <c r="H35" s="57"/>
      <c r="I35" s="58"/>
      <c r="J35" s="59"/>
      <c r="K35" s="57"/>
      <c r="L35" s="57"/>
      <c r="M35" s="57"/>
      <c r="N35" s="58"/>
      <c r="O35" s="59"/>
      <c r="P35" s="1"/>
      <c r="Q35" s="1"/>
      <c r="R35" s="1"/>
      <c r="S35" s="2"/>
      <c r="T35" s="70"/>
      <c r="U35" s="56">
        <v>8</v>
      </c>
      <c r="V35" s="57">
        <v>0</v>
      </c>
      <c r="W35" s="57">
        <v>8</v>
      </c>
      <c r="X35" s="58" t="s">
        <v>32</v>
      </c>
      <c r="Y35" s="59">
        <v>4</v>
      </c>
      <c r="Z35" s="1"/>
      <c r="AA35" s="1"/>
      <c r="AB35" s="1"/>
      <c r="AC35" s="2"/>
      <c r="AD35" s="70"/>
      <c r="AE35" s="167"/>
      <c r="AF35" s="51">
        <v>4</v>
      </c>
      <c r="AG35" s="167" t="s">
        <v>79</v>
      </c>
    </row>
    <row r="36" spans="1:33" ht="12.75">
      <c r="A36" s="145">
        <v>22</v>
      </c>
      <c r="B36" s="61" t="s">
        <v>134</v>
      </c>
      <c r="C36" s="53" t="s">
        <v>52</v>
      </c>
      <c r="D36" s="54">
        <f t="shared" si="3"/>
        <v>16</v>
      </c>
      <c r="E36" s="55">
        <f t="shared" si="4"/>
        <v>5</v>
      </c>
      <c r="F36" s="56"/>
      <c r="G36" s="57"/>
      <c r="H36" s="57"/>
      <c r="I36" s="58"/>
      <c r="J36" s="59"/>
      <c r="K36" s="57"/>
      <c r="L36" s="57"/>
      <c r="M36" s="57"/>
      <c r="N36" s="58"/>
      <c r="O36" s="59"/>
      <c r="P36" s="1">
        <v>8</v>
      </c>
      <c r="Q36" s="1">
        <v>0</v>
      </c>
      <c r="R36" s="1">
        <v>8</v>
      </c>
      <c r="S36" s="2" t="s">
        <v>32</v>
      </c>
      <c r="T36" s="70">
        <v>5</v>
      </c>
      <c r="U36" s="1"/>
      <c r="V36" s="1"/>
      <c r="W36" s="1"/>
      <c r="X36" s="2"/>
      <c r="Y36" s="70"/>
      <c r="Z36" s="1"/>
      <c r="AA36" s="1"/>
      <c r="AB36" s="1"/>
      <c r="AC36" s="2"/>
      <c r="AD36" s="70"/>
      <c r="AE36" s="167" t="s">
        <v>113</v>
      </c>
      <c r="AF36" s="51">
        <v>4</v>
      </c>
      <c r="AG36" s="167" t="s">
        <v>80</v>
      </c>
    </row>
    <row r="37" spans="1:33" ht="12.75">
      <c r="A37" s="145">
        <v>23</v>
      </c>
      <c r="B37" s="61" t="s">
        <v>121</v>
      </c>
      <c r="C37" s="53" t="s">
        <v>22</v>
      </c>
      <c r="D37" s="54">
        <f t="shared" si="3"/>
        <v>12</v>
      </c>
      <c r="E37" s="55">
        <v>3</v>
      </c>
      <c r="F37" s="56"/>
      <c r="G37" s="57"/>
      <c r="H37" s="57"/>
      <c r="I37" s="58"/>
      <c r="J37" s="59"/>
      <c r="K37" s="57"/>
      <c r="L37" s="57"/>
      <c r="M37" s="57"/>
      <c r="N37" s="58"/>
      <c r="O37" s="59"/>
      <c r="P37" s="1"/>
      <c r="Q37" s="1"/>
      <c r="R37" s="1"/>
      <c r="S37" s="2"/>
      <c r="T37" s="70"/>
      <c r="U37" s="1">
        <v>8</v>
      </c>
      <c r="V37" s="1">
        <v>0</v>
      </c>
      <c r="W37" s="1">
        <v>4</v>
      </c>
      <c r="X37" s="2" t="s">
        <v>32</v>
      </c>
      <c r="Y37" s="70">
        <v>3</v>
      </c>
      <c r="Z37" s="1"/>
      <c r="AA37" s="1"/>
      <c r="AB37" s="1"/>
      <c r="AC37" s="2"/>
      <c r="AD37" s="70"/>
      <c r="AE37" s="173" t="s">
        <v>112</v>
      </c>
      <c r="AF37" s="174"/>
      <c r="AG37" s="167"/>
    </row>
    <row r="38" spans="1:33" ht="12.75">
      <c r="A38" s="145">
        <v>24</v>
      </c>
      <c r="B38" s="61" t="s">
        <v>135</v>
      </c>
      <c r="C38" s="53" t="s">
        <v>48</v>
      </c>
      <c r="D38" s="54">
        <f t="shared" si="3"/>
        <v>12</v>
      </c>
      <c r="E38" s="55">
        <f t="shared" si="4"/>
        <v>3</v>
      </c>
      <c r="F38" s="56"/>
      <c r="G38" s="57"/>
      <c r="H38" s="57"/>
      <c r="I38" s="58"/>
      <c r="J38" s="59"/>
      <c r="K38" s="57"/>
      <c r="L38" s="57"/>
      <c r="M38" s="57"/>
      <c r="N38" s="58"/>
      <c r="O38" s="59"/>
      <c r="P38" s="1"/>
      <c r="Q38" s="1"/>
      <c r="R38" s="1"/>
      <c r="S38" s="2"/>
      <c r="T38" s="70"/>
      <c r="U38" s="1"/>
      <c r="V38" s="1"/>
      <c r="W38" s="1"/>
      <c r="X38" s="2"/>
      <c r="Y38" s="70"/>
      <c r="Z38" s="1">
        <v>8</v>
      </c>
      <c r="AA38" s="1">
        <v>0</v>
      </c>
      <c r="AB38" s="1">
        <v>4</v>
      </c>
      <c r="AC38" s="2" t="s">
        <v>32</v>
      </c>
      <c r="AD38" s="70">
        <v>3</v>
      </c>
      <c r="AE38" s="173" t="s">
        <v>134</v>
      </c>
      <c r="AF38" s="174"/>
      <c r="AG38" s="167"/>
    </row>
    <row r="39" spans="1:33" ht="12.75">
      <c r="A39" s="145">
        <v>25</v>
      </c>
      <c r="B39" s="52" t="s">
        <v>140</v>
      </c>
      <c r="C39" s="53" t="s">
        <v>81</v>
      </c>
      <c r="D39" s="54">
        <f t="shared" si="3"/>
        <v>8</v>
      </c>
      <c r="E39" s="55">
        <f t="shared" si="4"/>
        <v>2</v>
      </c>
      <c r="F39" s="56"/>
      <c r="G39" s="57"/>
      <c r="H39" s="57"/>
      <c r="I39" s="58"/>
      <c r="J39" s="59"/>
      <c r="K39" s="56">
        <v>4</v>
      </c>
      <c r="L39" s="57">
        <v>4</v>
      </c>
      <c r="M39" s="57">
        <v>0</v>
      </c>
      <c r="N39" s="58" t="s">
        <v>32</v>
      </c>
      <c r="O39" s="59">
        <v>2</v>
      </c>
      <c r="P39" s="1"/>
      <c r="Q39" s="1"/>
      <c r="R39" s="1"/>
      <c r="S39" s="2"/>
      <c r="T39" s="70"/>
      <c r="U39" s="1"/>
      <c r="V39" s="1"/>
      <c r="W39" s="1"/>
      <c r="X39" s="2"/>
      <c r="Y39" s="70"/>
      <c r="Z39" s="1"/>
      <c r="AA39" s="1"/>
      <c r="AB39" s="1"/>
      <c r="AC39" s="2"/>
      <c r="AD39" s="70"/>
      <c r="AE39" s="167"/>
      <c r="AF39" s="51"/>
      <c r="AG39" s="167"/>
    </row>
    <row r="40" spans="1:33" ht="12.75">
      <c r="A40" s="145">
        <v>26</v>
      </c>
      <c r="B40" s="61" t="s">
        <v>122</v>
      </c>
      <c r="C40" s="53" t="s">
        <v>43</v>
      </c>
      <c r="D40" s="54">
        <f t="shared" si="3"/>
        <v>8</v>
      </c>
      <c r="E40" s="55">
        <f t="shared" si="4"/>
        <v>3</v>
      </c>
      <c r="F40" s="56"/>
      <c r="G40" s="57"/>
      <c r="H40" s="57"/>
      <c r="I40" s="58"/>
      <c r="J40" s="59"/>
      <c r="K40" s="57"/>
      <c r="L40" s="57"/>
      <c r="M40" s="57"/>
      <c r="N40" s="58"/>
      <c r="O40" s="59"/>
      <c r="P40" s="57">
        <v>4</v>
      </c>
      <c r="Q40" s="57">
        <v>0</v>
      </c>
      <c r="R40" s="57">
        <v>4</v>
      </c>
      <c r="S40" s="58" t="s">
        <v>32</v>
      </c>
      <c r="T40" s="59">
        <v>3</v>
      </c>
      <c r="U40" s="1"/>
      <c r="V40" s="1"/>
      <c r="W40" s="1"/>
      <c r="X40" s="2"/>
      <c r="Y40" s="70"/>
      <c r="Z40" s="1"/>
      <c r="AA40" s="1"/>
      <c r="AB40" s="1"/>
      <c r="AC40" s="2"/>
      <c r="AD40" s="70"/>
      <c r="AE40" s="168"/>
      <c r="AF40" s="184">
        <v>3</v>
      </c>
      <c r="AG40" s="186" t="s">
        <v>82</v>
      </c>
    </row>
    <row r="41" spans="1:33" ht="12.75">
      <c r="A41" s="145">
        <v>27</v>
      </c>
      <c r="B41" s="61" t="s">
        <v>123</v>
      </c>
      <c r="C41" s="53" t="s">
        <v>47</v>
      </c>
      <c r="D41" s="54">
        <f t="shared" si="3"/>
        <v>8</v>
      </c>
      <c r="E41" s="55">
        <v>4</v>
      </c>
      <c r="F41" s="56"/>
      <c r="G41" s="57"/>
      <c r="H41" s="57"/>
      <c r="I41" s="58"/>
      <c r="J41" s="59"/>
      <c r="K41" s="57"/>
      <c r="L41" s="57"/>
      <c r="M41" s="57"/>
      <c r="N41" s="58"/>
      <c r="O41" s="59"/>
      <c r="P41" s="1"/>
      <c r="Q41" s="1"/>
      <c r="R41" s="1"/>
      <c r="S41" s="2"/>
      <c r="T41" s="70"/>
      <c r="U41" s="1">
        <v>4</v>
      </c>
      <c r="V41" s="1">
        <v>0</v>
      </c>
      <c r="W41" s="1">
        <v>4</v>
      </c>
      <c r="X41" s="2" t="s">
        <v>31</v>
      </c>
      <c r="Y41" s="70">
        <v>4</v>
      </c>
      <c r="Z41" s="1"/>
      <c r="AA41" s="1"/>
      <c r="AB41" s="1"/>
      <c r="AC41" s="2"/>
      <c r="AD41" s="70"/>
      <c r="AE41" s="168" t="s">
        <v>122</v>
      </c>
      <c r="AF41" s="198"/>
      <c r="AG41" s="199"/>
    </row>
    <row r="42" spans="1:33" ht="12.75">
      <c r="A42" s="145">
        <v>28</v>
      </c>
      <c r="B42" s="61" t="s">
        <v>124</v>
      </c>
      <c r="C42" s="77" t="s">
        <v>46</v>
      </c>
      <c r="D42" s="54">
        <f t="shared" si="3"/>
        <v>8</v>
      </c>
      <c r="E42" s="78">
        <f t="shared" si="4"/>
        <v>2</v>
      </c>
      <c r="F42" s="65"/>
      <c r="G42" s="66"/>
      <c r="H42" s="66"/>
      <c r="I42" s="67"/>
      <c r="J42" s="68"/>
      <c r="K42" s="66"/>
      <c r="L42" s="66"/>
      <c r="M42" s="66"/>
      <c r="N42" s="67"/>
      <c r="O42" s="68"/>
      <c r="P42" s="3"/>
      <c r="Q42" s="3"/>
      <c r="R42" s="3"/>
      <c r="S42" s="4"/>
      <c r="T42" s="69"/>
      <c r="U42" s="3"/>
      <c r="V42" s="3"/>
      <c r="W42" s="3"/>
      <c r="X42" s="4"/>
      <c r="Y42" s="69"/>
      <c r="Z42" s="3">
        <v>4</v>
      </c>
      <c r="AA42" s="3">
        <v>0</v>
      </c>
      <c r="AB42" s="3">
        <v>4</v>
      </c>
      <c r="AC42" s="4" t="s">
        <v>32</v>
      </c>
      <c r="AD42" s="69">
        <v>2</v>
      </c>
      <c r="AE42" s="168" t="s">
        <v>123</v>
      </c>
      <c r="AF42" s="185"/>
      <c r="AG42" s="187"/>
    </row>
    <row r="43" spans="1:33" ht="19.5">
      <c r="A43" s="145">
        <v>29</v>
      </c>
      <c r="B43" s="61" t="s">
        <v>125</v>
      </c>
      <c r="C43" s="53" t="s">
        <v>83</v>
      </c>
      <c r="D43" s="54">
        <f t="shared" si="3"/>
        <v>10</v>
      </c>
      <c r="E43" s="55">
        <f t="shared" si="4"/>
        <v>6</v>
      </c>
      <c r="F43" s="56"/>
      <c r="G43" s="57"/>
      <c r="H43" s="57"/>
      <c r="I43" s="58"/>
      <c r="J43" s="59"/>
      <c r="K43" s="57"/>
      <c r="L43" s="57"/>
      <c r="M43" s="57"/>
      <c r="N43" s="58"/>
      <c r="O43" s="59"/>
      <c r="P43" s="1"/>
      <c r="Q43" s="1"/>
      <c r="R43" s="1"/>
      <c r="S43" s="2"/>
      <c r="T43" s="70"/>
      <c r="U43" s="1"/>
      <c r="V43" s="1"/>
      <c r="W43" s="1"/>
      <c r="X43" s="2"/>
      <c r="Y43" s="70"/>
      <c r="Z43" s="1">
        <v>0</v>
      </c>
      <c r="AA43" s="1">
        <v>10</v>
      </c>
      <c r="AB43" s="1">
        <v>0</v>
      </c>
      <c r="AC43" s="2" t="s">
        <v>32</v>
      </c>
      <c r="AD43" s="70">
        <v>6</v>
      </c>
      <c r="AE43" s="172" t="s">
        <v>131</v>
      </c>
      <c r="AF43" s="51"/>
      <c r="AG43" s="167"/>
    </row>
    <row r="44" spans="1:33" ht="12.75">
      <c r="A44" s="145">
        <v>30</v>
      </c>
      <c r="B44" s="61" t="s">
        <v>126</v>
      </c>
      <c r="C44" s="53" t="s">
        <v>53</v>
      </c>
      <c r="D44" s="54">
        <f t="shared" si="3"/>
        <v>8</v>
      </c>
      <c r="E44" s="55">
        <f>SUM(J44,O44,T44,AD44,AI44,AN44,AS44,AX42)</f>
        <v>4</v>
      </c>
      <c r="F44" s="56">
        <v>4</v>
      </c>
      <c r="G44" s="57">
        <v>0</v>
      </c>
      <c r="H44" s="57">
        <v>4</v>
      </c>
      <c r="I44" s="58" t="s">
        <v>31</v>
      </c>
      <c r="J44" s="59">
        <v>4</v>
      </c>
      <c r="K44" s="57"/>
      <c r="L44" s="57"/>
      <c r="M44" s="57"/>
      <c r="N44" s="58"/>
      <c r="O44" s="59"/>
      <c r="P44" s="57"/>
      <c r="Q44" s="57"/>
      <c r="R44" s="57"/>
      <c r="S44" s="58"/>
      <c r="T44" s="60"/>
      <c r="U44" s="57"/>
      <c r="V44" s="57"/>
      <c r="W44" s="57"/>
      <c r="X44" s="58"/>
      <c r="Y44" s="60"/>
      <c r="Z44" s="57"/>
      <c r="AA44" s="57"/>
      <c r="AB44" s="57"/>
      <c r="AC44" s="58"/>
      <c r="AD44" s="60"/>
      <c r="AE44" s="167"/>
      <c r="AF44" s="184">
        <v>11</v>
      </c>
      <c r="AG44" s="200" t="s">
        <v>132</v>
      </c>
    </row>
    <row r="45" spans="1:33" ht="12.75">
      <c r="A45" s="145">
        <v>31</v>
      </c>
      <c r="B45" s="61" t="s">
        <v>127</v>
      </c>
      <c r="C45" s="79" t="s">
        <v>51</v>
      </c>
      <c r="D45" s="54">
        <f t="shared" si="3"/>
        <v>8</v>
      </c>
      <c r="E45" s="78">
        <f>SUM(J45,O45,T45,AD45,AI45,AN45,AS45,AX31)</f>
        <v>4</v>
      </c>
      <c r="F45" s="65"/>
      <c r="G45" s="66"/>
      <c r="H45" s="66"/>
      <c r="I45" s="67"/>
      <c r="J45" s="68"/>
      <c r="K45" s="66">
        <v>4</v>
      </c>
      <c r="L45" s="66">
        <v>0</v>
      </c>
      <c r="M45" s="66">
        <v>4</v>
      </c>
      <c r="N45" s="67" t="s">
        <v>31</v>
      </c>
      <c r="O45" s="68">
        <v>4</v>
      </c>
      <c r="P45" s="3"/>
      <c r="Q45" s="3"/>
      <c r="R45" s="3"/>
      <c r="S45" s="4"/>
      <c r="T45" s="69"/>
      <c r="U45" s="3"/>
      <c r="V45" s="3"/>
      <c r="W45" s="3"/>
      <c r="X45" s="4"/>
      <c r="Y45" s="69"/>
      <c r="Z45" s="3"/>
      <c r="AA45" s="3"/>
      <c r="AB45" s="3"/>
      <c r="AC45" s="4"/>
      <c r="AD45" s="69"/>
      <c r="AE45" s="168" t="s">
        <v>126</v>
      </c>
      <c r="AF45" s="198"/>
      <c r="AG45" s="201"/>
    </row>
    <row r="46" spans="1:33" ht="12.75">
      <c r="A46" s="145">
        <v>32</v>
      </c>
      <c r="B46" s="45" t="s">
        <v>128</v>
      </c>
      <c r="C46" s="53" t="s">
        <v>41</v>
      </c>
      <c r="D46" s="54">
        <f t="shared" si="3"/>
        <v>8</v>
      </c>
      <c r="E46" s="78">
        <f>SUM(J46,O46,T46,AD46,AI46,AN46,AS46,AX32)</f>
        <v>3</v>
      </c>
      <c r="F46" s="65"/>
      <c r="G46" s="66"/>
      <c r="H46" s="66"/>
      <c r="I46" s="67"/>
      <c r="J46" s="68"/>
      <c r="K46" s="66"/>
      <c r="L46" s="66"/>
      <c r="M46" s="66"/>
      <c r="N46" s="67"/>
      <c r="O46" s="68"/>
      <c r="P46" s="3">
        <v>4</v>
      </c>
      <c r="Q46" s="3">
        <v>0</v>
      </c>
      <c r="R46" s="3">
        <v>4</v>
      </c>
      <c r="S46" s="4" t="s">
        <v>32</v>
      </c>
      <c r="T46" s="69">
        <v>3</v>
      </c>
      <c r="U46" s="3"/>
      <c r="V46" s="3"/>
      <c r="W46" s="3"/>
      <c r="X46" s="4"/>
      <c r="Y46" s="69"/>
      <c r="Z46" s="3"/>
      <c r="AA46" s="3"/>
      <c r="AB46" s="3"/>
      <c r="AC46" s="4"/>
      <c r="AD46" s="69"/>
      <c r="AE46" s="175" t="s">
        <v>127</v>
      </c>
      <c r="AF46" s="185"/>
      <c r="AG46" s="202"/>
    </row>
    <row r="47" spans="1:33" ht="19.5">
      <c r="A47" s="145">
        <v>33</v>
      </c>
      <c r="B47" s="61" t="s">
        <v>129</v>
      </c>
      <c r="C47" s="79" t="s">
        <v>84</v>
      </c>
      <c r="D47" s="54">
        <f t="shared" si="3"/>
        <v>8</v>
      </c>
      <c r="E47" s="78">
        <f>SUM(J47,O47,T47,AD47,AI47,AN47,AS47,AX33)</f>
        <v>6</v>
      </c>
      <c r="F47" s="65"/>
      <c r="G47" s="66"/>
      <c r="H47" s="66"/>
      <c r="I47" s="67"/>
      <c r="J47" s="68"/>
      <c r="K47" s="66"/>
      <c r="L47" s="66"/>
      <c r="M47" s="66"/>
      <c r="N47" s="67"/>
      <c r="O47" s="68"/>
      <c r="P47" s="3"/>
      <c r="Q47" s="3"/>
      <c r="R47" s="3"/>
      <c r="S47" s="4"/>
      <c r="T47" s="69"/>
      <c r="U47" s="3"/>
      <c r="V47" s="3"/>
      <c r="W47" s="3"/>
      <c r="X47" s="4"/>
      <c r="Y47" s="69"/>
      <c r="Z47" s="3">
        <v>0</v>
      </c>
      <c r="AA47" s="3">
        <v>8</v>
      </c>
      <c r="AB47" s="3">
        <v>0</v>
      </c>
      <c r="AC47" s="4" t="s">
        <v>32</v>
      </c>
      <c r="AD47" s="69">
        <v>6</v>
      </c>
      <c r="AE47" s="172" t="s">
        <v>131</v>
      </c>
      <c r="AF47" s="51"/>
      <c r="AG47" s="167"/>
    </row>
    <row r="48" spans="1:33" ht="19.5">
      <c r="A48" s="145">
        <v>34</v>
      </c>
      <c r="B48" s="45" t="s">
        <v>142</v>
      </c>
      <c r="C48" s="80" t="s">
        <v>39</v>
      </c>
      <c r="D48" s="54">
        <f t="shared" si="3"/>
        <v>12</v>
      </c>
      <c r="E48" s="81">
        <f>SUM(J48,O48,T48,AD48,AI48,AN48,AS48,AX45)</f>
        <v>4</v>
      </c>
      <c r="F48" s="65"/>
      <c r="G48" s="66"/>
      <c r="H48" s="66"/>
      <c r="I48" s="67"/>
      <c r="J48" s="68"/>
      <c r="K48" s="66"/>
      <c r="L48" s="66"/>
      <c r="M48" s="66"/>
      <c r="N48" s="82"/>
      <c r="O48" s="68"/>
      <c r="P48" s="66"/>
      <c r="Q48" s="66"/>
      <c r="R48" s="66"/>
      <c r="S48" s="67"/>
      <c r="T48" s="83"/>
      <c r="U48" s="66"/>
      <c r="V48" s="66"/>
      <c r="W48" s="66"/>
      <c r="X48" s="67"/>
      <c r="Y48" s="83"/>
      <c r="Z48" s="66">
        <v>8</v>
      </c>
      <c r="AA48" s="3">
        <v>4</v>
      </c>
      <c r="AB48" s="66">
        <v>0</v>
      </c>
      <c r="AC48" s="67" t="s">
        <v>31</v>
      </c>
      <c r="AD48" s="83">
        <v>4</v>
      </c>
      <c r="AE48" s="172" t="s">
        <v>131</v>
      </c>
      <c r="AF48" s="51"/>
      <c r="AG48" s="167"/>
    </row>
    <row r="49" spans="1:33" ht="13.5" thickBot="1">
      <c r="A49" s="30"/>
      <c r="B49" s="154"/>
      <c r="C49" s="63" t="s">
        <v>16</v>
      </c>
      <c r="D49" s="54">
        <f>SUM(D31:D48)</f>
        <v>202</v>
      </c>
      <c r="E49" s="55">
        <f>SUM(E31:E48)</f>
        <v>71</v>
      </c>
      <c r="F49" s="84"/>
      <c r="G49" s="85"/>
      <c r="H49" s="85"/>
      <c r="I49" s="86"/>
      <c r="J49" s="87"/>
      <c r="K49" s="85"/>
      <c r="L49" s="57"/>
      <c r="M49" s="85"/>
      <c r="N49" s="88"/>
      <c r="O49" s="87"/>
      <c r="P49" s="89"/>
      <c r="Q49" s="89"/>
      <c r="R49" s="89"/>
      <c r="S49" s="88"/>
      <c r="T49" s="90"/>
      <c r="U49" s="89"/>
      <c r="V49" s="89"/>
      <c r="W49" s="89"/>
      <c r="X49" s="88"/>
      <c r="Y49" s="90"/>
      <c r="Z49" s="89"/>
      <c r="AA49" s="89"/>
      <c r="AB49" s="89"/>
      <c r="AC49" s="158"/>
      <c r="AD49" s="90"/>
      <c r="AE49" s="176"/>
      <c r="AF49" s="91"/>
      <c r="AG49" s="167"/>
    </row>
    <row r="50" spans="1:33" ht="12.75">
      <c r="A50" s="31"/>
      <c r="B50" s="92"/>
      <c r="C50" s="93" t="s">
        <v>17</v>
      </c>
      <c r="D50" s="94"/>
      <c r="E50" s="94"/>
      <c r="F50" s="95"/>
      <c r="G50" s="94"/>
      <c r="H50" s="94"/>
      <c r="I50" s="96">
        <f>COUNTIF(I10:I49,"s")</f>
        <v>0</v>
      </c>
      <c r="J50" s="97"/>
      <c r="K50" s="94"/>
      <c r="L50" s="98"/>
      <c r="M50" s="94"/>
      <c r="N50" s="99">
        <f>COUNTIF(N10:N49,"s")</f>
        <v>0</v>
      </c>
      <c r="O50" s="100"/>
      <c r="P50" s="98"/>
      <c r="Q50" s="98"/>
      <c r="R50" s="98"/>
      <c r="S50" s="99">
        <f>COUNTIF(S10:S49,"s")</f>
        <v>0</v>
      </c>
      <c r="T50" s="101"/>
      <c r="U50" s="98"/>
      <c r="V50" s="98"/>
      <c r="W50" s="98"/>
      <c r="X50" s="99">
        <f>COUNTIF(X10:X49,"s")</f>
        <v>0</v>
      </c>
      <c r="Y50" s="101"/>
      <c r="Z50" s="98"/>
      <c r="AA50" s="98"/>
      <c r="AB50" s="98"/>
      <c r="AC50" s="159">
        <v>0</v>
      </c>
      <c r="AD50" s="101"/>
      <c r="AE50" s="177"/>
      <c r="AF50" s="102"/>
      <c r="AG50" s="167"/>
    </row>
    <row r="51" spans="1:33" ht="12.75">
      <c r="A51" s="31"/>
      <c r="B51" s="103"/>
      <c r="C51" s="53" t="s">
        <v>18</v>
      </c>
      <c r="D51" s="57"/>
      <c r="E51" s="57"/>
      <c r="F51" s="56"/>
      <c r="G51" s="57"/>
      <c r="H51" s="57"/>
      <c r="I51" s="58">
        <f>COUNTIF(I10:I49,"v")</f>
        <v>4</v>
      </c>
      <c r="J51" s="59"/>
      <c r="K51" s="57"/>
      <c r="L51" s="57"/>
      <c r="M51" s="57"/>
      <c r="N51" s="58">
        <f>COUNTIF(N10:N49,"v")</f>
        <v>4</v>
      </c>
      <c r="O51" s="68"/>
      <c r="P51" s="66"/>
      <c r="Q51" s="66"/>
      <c r="R51" s="66"/>
      <c r="S51" s="58">
        <f>COUNTIF(S10:S49,"v")</f>
        <v>3</v>
      </c>
      <c r="T51" s="83"/>
      <c r="U51" s="66"/>
      <c r="V51" s="66"/>
      <c r="W51" s="66"/>
      <c r="X51" s="58">
        <f>COUNTIF(X10:X49,"v")</f>
        <v>2</v>
      </c>
      <c r="Y51" s="83"/>
      <c r="Z51" s="66"/>
      <c r="AA51" s="66"/>
      <c r="AB51" s="66"/>
      <c r="AC51" s="82">
        <v>2</v>
      </c>
      <c r="AD51" s="83"/>
      <c r="AE51" s="178"/>
      <c r="AF51" s="104"/>
      <c r="AG51" s="167"/>
    </row>
    <row r="52" spans="1:33" ht="12.75">
      <c r="A52" s="31"/>
      <c r="B52" s="61"/>
      <c r="C52" s="79" t="s">
        <v>19</v>
      </c>
      <c r="D52" s="66"/>
      <c r="E52" s="66"/>
      <c r="F52" s="65"/>
      <c r="G52" s="66"/>
      <c r="H52" s="66"/>
      <c r="I52" s="67">
        <f>COUNTIF(I10:I49,"f")</f>
        <v>3</v>
      </c>
      <c r="J52" s="68"/>
      <c r="K52" s="66"/>
      <c r="L52" s="66"/>
      <c r="M52" s="66"/>
      <c r="N52" s="67">
        <f>COUNTIF(N10:N49,"f")</f>
        <v>3</v>
      </c>
      <c r="O52" s="68"/>
      <c r="P52" s="66"/>
      <c r="Q52" s="66"/>
      <c r="R52" s="66"/>
      <c r="S52" s="67">
        <f>COUNTIF(S10:S49,"f")</f>
        <v>4</v>
      </c>
      <c r="T52" s="83"/>
      <c r="U52" s="66"/>
      <c r="V52" s="66"/>
      <c r="W52" s="66"/>
      <c r="X52" s="67">
        <f>COUNTIF(X10:X49,"f")</f>
        <v>4</v>
      </c>
      <c r="Y52" s="83"/>
      <c r="Z52" s="66"/>
      <c r="AA52" s="66"/>
      <c r="AB52" s="66"/>
      <c r="AC52" s="82">
        <v>4</v>
      </c>
      <c r="AD52" s="83"/>
      <c r="AE52" s="178"/>
      <c r="AF52" s="104"/>
      <c r="AG52" s="167"/>
    </row>
    <row r="53" spans="1:33" ht="13.5" thickBot="1">
      <c r="A53" s="31"/>
      <c r="B53" s="147"/>
      <c r="C53" s="105"/>
      <c r="D53" s="84"/>
      <c r="E53" s="81"/>
      <c r="F53" s="84"/>
      <c r="G53" s="85"/>
      <c r="H53" s="85"/>
      <c r="I53" s="88"/>
      <c r="J53" s="87"/>
      <c r="K53" s="85"/>
      <c r="L53" s="85"/>
      <c r="M53" s="85"/>
      <c r="N53" s="88"/>
      <c r="O53" s="87"/>
      <c r="P53" s="89"/>
      <c r="Q53" s="89"/>
      <c r="R53" s="89"/>
      <c r="S53" s="88"/>
      <c r="T53" s="90"/>
      <c r="U53" s="89"/>
      <c r="V53" s="89"/>
      <c r="W53" s="89"/>
      <c r="X53" s="88"/>
      <c r="Y53" s="90"/>
      <c r="Z53" s="89"/>
      <c r="AA53" s="89"/>
      <c r="AB53" s="89"/>
      <c r="AC53" s="88"/>
      <c r="AD53" s="90"/>
      <c r="AE53" s="178"/>
      <c r="AF53" s="106"/>
      <c r="AG53" s="167"/>
    </row>
    <row r="54" spans="1:33" ht="13.5" thickTop="1">
      <c r="A54" s="31"/>
      <c r="B54" s="107"/>
      <c r="C54" s="108" t="s">
        <v>23</v>
      </c>
      <c r="D54" s="109"/>
      <c r="E54" s="110"/>
      <c r="F54" s="111">
        <f>SUM(F11:F53)</f>
        <v>44</v>
      </c>
      <c r="G54" s="112">
        <f>SUM(G11:G53)</f>
        <v>20</v>
      </c>
      <c r="H54" s="112">
        <f>SUM(H11:H53)</f>
        <v>20</v>
      </c>
      <c r="I54" s="112"/>
      <c r="J54" s="113"/>
      <c r="K54" s="111">
        <f>SUM(K11:K53)</f>
        <v>40</v>
      </c>
      <c r="L54" s="112">
        <f>SUM(L11:L53)</f>
        <v>12</v>
      </c>
      <c r="M54" s="112">
        <f>SUM(M11:M53)</f>
        <v>32</v>
      </c>
      <c r="N54" s="112"/>
      <c r="O54" s="113"/>
      <c r="P54" s="111">
        <f>SUM(P11:P53)</f>
        <v>44</v>
      </c>
      <c r="Q54" s="112">
        <f>SUM(Q11:Q53)</f>
        <v>20</v>
      </c>
      <c r="R54" s="112">
        <f>SUM(R11:R53)</f>
        <v>16</v>
      </c>
      <c r="S54" s="112"/>
      <c r="T54" s="113"/>
      <c r="U54" s="111">
        <f>SUM(U11:U53)</f>
        <v>48</v>
      </c>
      <c r="V54" s="112">
        <f>SUM(V11:V53)</f>
        <v>12</v>
      </c>
      <c r="W54" s="112">
        <f>SUM(W11:W53)</f>
        <v>16</v>
      </c>
      <c r="X54" s="112"/>
      <c r="Y54" s="113"/>
      <c r="Z54" s="111">
        <f>SUM(Z11:Z53)</f>
        <v>36</v>
      </c>
      <c r="AA54" s="112">
        <f>SUM(AA11:AA53)</f>
        <v>22</v>
      </c>
      <c r="AB54" s="112">
        <f>SUM(AB11:AB53)</f>
        <v>8</v>
      </c>
      <c r="AC54" s="112"/>
      <c r="AD54" s="113"/>
      <c r="AE54" s="179"/>
      <c r="AF54" s="114"/>
      <c r="AG54" s="180"/>
    </row>
    <row r="55" spans="1:33" ht="13.5" thickBot="1">
      <c r="A55" s="31"/>
      <c r="B55" s="160"/>
      <c r="C55" s="161" t="s">
        <v>130</v>
      </c>
      <c r="D55" s="162">
        <f>D18+D29+D49</f>
        <v>390</v>
      </c>
      <c r="E55" s="163">
        <f>E18+E29+E49</f>
        <v>120</v>
      </c>
      <c r="F55" s="115"/>
      <c r="G55" s="116"/>
      <c r="H55" s="116">
        <f>F54+G54+H54</f>
        <v>84</v>
      </c>
      <c r="I55" s="116"/>
      <c r="J55" s="117">
        <f>SUM(J11:J53)</f>
        <v>21</v>
      </c>
      <c r="K55" s="115"/>
      <c r="L55" s="116"/>
      <c r="M55" s="116">
        <f>K54+L54+M54</f>
        <v>84</v>
      </c>
      <c r="N55" s="116"/>
      <c r="O55" s="117">
        <f>SUM(O11:O53)</f>
        <v>22</v>
      </c>
      <c r="P55" s="115"/>
      <c r="Q55" s="116"/>
      <c r="R55" s="116">
        <f>P54+Q54+R54</f>
        <v>80</v>
      </c>
      <c r="S55" s="116"/>
      <c r="T55" s="117">
        <f>SUM(T11:T53)</f>
        <v>27</v>
      </c>
      <c r="U55" s="115"/>
      <c r="V55" s="116"/>
      <c r="W55" s="116">
        <f>U54+V54+W54</f>
        <v>76</v>
      </c>
      <c r="X55" s="116"/>
      <c r="Y55" s="117">
        <f>SUM(Y11:Y53)</f>
        <v>25</v>
      </c>
      <c r="Z55" s="115"/>
      <c r="AA55" s="116"/>
      <c r="AB55" s="116">
        <f>Z54+AA54+AB54</f>
        <v>66</v>
      </c>
      <c r="AC55" s="116"/>
      <c r="AD55" s="117">
        <f>SUM(AD11:AD53)</f>
        <v>25</v>
      </c>
      <c r="AE55" s="118"/>
      <c r="AF55" s="118">
        <f>SUM(AF9:AF54)</f>
        <v>60</v>
      </c>
      <c r="AG55" s="180"/>
    </row>
    <row r="56" spans="1:33" ht="13.5" thickTop="1">
      <c r="A56" s="31"/>
      <c r="B56" s="164"/>
      <c r="C56" s="119" t="s">
        <v>20</v>
      </c>
      <c r="D56" s="120"/>
      <c r="E56" s="121"/>
      <c r="F56" s="122"/>
      <c r="G56" s="123"/>
      <c r="H56" s="123"/>
      <c r="I56" s="124"/>
      <c r="J56" s="125"/>
      <c r="K56" s="122"/>
      <c r="L56" s="123"/>
      <c r="M56" s="123"/>
      <c r="N56" s="124"/>
      <c r="O56" s="125"/>
      <c r="P56" s="122"/>
      <c r="Q56" s="123"/>
      <c r="R56" s="123"/>
      <c r="S56" s="124"/>
      <c r="T56" s="125"/>
      <c r="U56" s="126"/>
      <c r="V56" s="126"/>
      <c r="W56" s="126"/>
      <c r="X56" s="124"/>
      <c r="Y56" s="125"/>
      <c r="Z56" s="126"/>
      <c r="AA56" s="126"/>
      <c r="AB56" s="126"/>
      <c r="AC56" s="124"/>
      <c r="AD56" s="125"/>
      <c r="AE56" s="176"/>
      <c r="AF56" s="104"/>
      <c r="AG56" s="167"/>
    </row>
    <row r="57" spans="1:33" ht="13.5" thickBot="1">
      <c r="A57" s="31"/>
      <c r="B57" s="127"/>
      <c r="C57" s="128" t="s">
        <v>21</v>
      </c>
      <c r="D57" s="129"/>
      <c r="E57" s="130"/>
      <c r="F57" s="131"/>
      <c r="G57" s="132"/>
      <c r="H57" s="132"/>
      <c r="I57" s="133"/>
      <c r="J57" s="134"/>
      <c r="K57" s="132"/>
      <c r="L57" s="132"/>
      <c r="M57" s="132"/>
      <c r="N57" s="133"/>
      <c r="O57" s="134"/>
      <c r="P57" s="132"/>
      <c r="Q57" s="132"/>
      <c r="R57" s="132"/>
      <c r="S57" s="133"/>
      <c r="T57" s="135"/>
      <c r="U57" s="132"/>
      <c r="V57" s="132"/>
      <c r="W57" s="132"/>
      <c r="X57" s="133"/>
      <c r="Y57" s="135"/>
      <c r="Z57" s="132"/>
      <c r="AA57" s="132"/>
      <c r="AB57" s="132"/>
      <c r="AC57" s="133"/>
      <c r="AD57" s="135"/>
      <c r="AE57" s="181"/>
      <c r="AF57" s="136"/>
      <c r="AG57" s="182"/>
    </row>
    <row r="58" spans="2:33" ht="12.75">
      <c r="B58" s="85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137"/>
      <c r="AG58" s="71"/>
    </row>
    <row r="59" spans="2:33" ht="12.75" customHeight="1">
      <c r="B59"/>
      <c r="C59" s="138" t="s">
        <v>24</v>
      </c>
      <c r="D59">
        <f>F54+K54+P54+U54+Z54</f>
        <v>212</v>
      </c>
      <c r="E59" t="s">
        <v>5</v>
      </c>
      <c r="F59"/>
      <c r="G59" s="208">
        <f>D59/D55</f>
        <v>0.5435897435897435</v>
      </c>
      <c r="H59" s="208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 s="137"/>
      <c r="AG59" s="71"/>
    </row>
    <row r="60" spans="2:33" ht="12.75">
      <c r="B60"/>
      <c r="C60" s="138" t="s">
        <v>28</v>
      </c>
      <c r="D60">
        <f>D61+D62</f>
        <v>178</v>
      </c>
      <c r="E60" t="s">
        <v>5</v>
      </c>
      <c r="F60"/>
      <c r="G60" s="208">
        <f>D60/D55</f>
        <v>0.4564102564102564</v>
      </c>
      <c r="H60" s="208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 s="137"/>
      <c r="AG60" s="71"/>
    </row>
    <row r="61" spans="2:33" ht="12.75">
      <c r="B61"/>
      <c r="C61" s="140" t="s">
        <v>26</v>
      </c>
      <c r="D61" s="183">
        <f>G54+L54+Q54+V54+AA54</f>
        <v>86</v>
      </c>
      <c r="E61"/>
      <c r="F61"/>
      <c r="G61" s="209">
        <f>D61/D55</f>
        <v>0.2205128205128205</v>
      </c>
      <c r="H61" s="209"/>
      <c r="I61"/>
      <c r="J61"/>
      <c r="K61" s="197"/>
      <c r="L61" s="197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 s="137"/>
      <c r="AG61" s="71"/>
    </row>
    <row r="62" spans="2:33" ht="12.75">
      <c r="B62"/>
      <c r="C62" s="140" t="s">
        <v>25</v>
      </c>
      <c r="D62" s="183">
        <f>H54+M54+R54+W54+AB54</f>
        <v>92</v>
      </c>
      <c r="E62"/>
      <c r="F62"/>
      <c r="G62" s="209">
        <f>D62/D55</f>
        <v>0.2358974358974359</v>
      </c>
      <c r="H62" s="209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 s="137"/>
      <c r="AG62" s="71"/>
    </row>
    <row r="63" spans="2:33" ht="27.75" customHeight="1">
      <c r="B63"/>
      <c r="C63" s="138"/>
      <c r="D63" s="139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 s="137"/>
      <c r="AG63" s="71"/>
    </row>
    <row r="64" spans="2:33" ht="16.5" customHeight="1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 s="137"/>
      <c r="AG64" s="71"/>
    </row>
    <row r="65" spans="2:33" ht="12.75">
      <c r="B65"/>
      <c r="C65" t="s">
        <v>85</v>
      </c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 s="137"/>
      <c r="AG65" s="71"/>
    </row>
    <row r="66" spans="2:33" ht="12.7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 s="137"/>
      <c r="AG66" s="71"/>
    </row>
    <row r="67" spans="2:33" ht="12.75">
      <c r="B67"/>
      <c r="C67" s="138" t="s">
        <v>86</v>
      </c>
      <c r="D67"/>
      <c r="E67"/>
      <c r="F67"/>
      <c r="G67"/>
      <c r="H67"/>
      <c r="I67"/>
      <c r="J67" s="138" t="s">
        <v>87</v>
      </c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 s="137"/>
      <c r="AG67" s="71"/>
    </row>
    <row r="68" spans="2:33" ht="12.75">
      <c r="B68"/>
      <c r="C68" t="s">
        <v>88</v>
      </c>
      <c r="D68"/>
      <c r="E68"/>
      <c r="F68"/>
      <c r="G68"/>
      <c r="H68"/>
      <c r="I68"/>
      <c r="J68" t="s">
        <v>89</v>
      </c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 s="137"/>
      <c r="AG68" s="71"/>
    </row>
    <row r="69" spans="2:33" ht="12.7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 s="137"/>
      <c r="AG69" s="71"/>
    </row>
    <row r="70" spans="2:33" ht="12.75">
      <c r="B70"/>
      <c r="C70" t="s">
        <v>90</v>
      </c>
      <c r="D70"/>
      <c r="E70"/>
      <c r="F70"/>
      <c r="G70"/>
      <c r="H70"/>
      <c r="I70"/>
      <c r="J70" t="s">
        <v>90</v>
      </c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 s="137"/>
      <c r="AG70" s="71"/>
    </row>
    <row r="71" spans="2:33" ht="12.75">
      <c r="B71"/>
      <c r="C71" t="s">
        <v>91</v>
      </c>
      <c r="D71"/>
      <c r="E71"/>
      <c r="F71"/>
      <c r="G71"/>
      <c r="H71"/>
      <c r="I71"/>
      <c r="J71" t="s">
        <v>91</v>
      </c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 s="137"/>
      <c r="AG71" s="71"/>
    </row>
    <row r="72" spans="2:33" ht="12.75">
      <c r="B72"/>
      <c r="C72" t="s">
        <v>92</v>
      </c>
      <c r="D72"/>
      <c r="E72"/>
      <c r="F72"/>
      <c r="G72"/>
      <c r="H72"/>
      <c r="I72"/>
      <c r="J72" t="s">
        <v>93</v>
      </c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 s="137"/>
      <c r="AG72" s="71"/>
    </row>
    <row r="73" spans="2:33" ht="12.75">
      <c r="B73"/>
      <c r="C73"/>
      <c r="D73"/>
      <c r="E73"/>
      <c r="F73"/>
      <c r="G73"/>
      <c r="H73"/>
      <c r="I73"/>
      <c r="J73" t="s">
        <v>94</v>
      </c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 s="137"/>
      <c r="AG73" s="71"/>
    </row>
    <row r="74" spans="2:33" ht="12.75">
      <c r="B74"/>
      <c r="C74"/>
      <c r="D74"/>
      <c r="E74"/>
      <c r="F74"/>
      <c r="G74"/>
      <c r="H74"/>
      <c r="I74"/>
      <c r="J74" t="s">
        <v>95</v>
      </c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 s="137"/>
      <c r="AG74" s="71"/>
    </row>
    <row r="75" spans="2:33" ht="12.7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 s="137"/>
      <c r="AG75" s="71"/>
    </row>
    <row r="76" spans="2:33" ht="12.75">
      <c r="B76"/>
      <c r="C76" t="s">
        <v>96</v>
      </c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 s="137"/>
      <c r="AG76" s="71"/>
    </row>
    <row r="77" spans="2:33" ht="12.75">
      <c r="B77"/>
      <c r="C77" t="s">
        <v>97</v>
      </c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 s="137"/>
      <c r="AG77" s="71"/>
    </row>
    <row r="78" spans="2:33" ht="12.75">
      <c r="B78"/>
      <c r="C78"/>
      <c r="D78" t="s">
        <v>98</v>
      </c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 s="137"/>
      <c r="AG78" s="71"/>
    </row>
    <row r="79" spans="2:33" ht="12.75">
      <c r="B79"/>
      <c r="C79"/>
      <c r="D79" t="s">
        <v>99</v>
      </c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 s="137"/>
      <c r="AG79" s="71"/>
    </row>
    <row r="80" spans="2:25" ht="12.75">
      <c r="B80"/>
      <c r="C80"/>
      <c r="D80" t="s">
        <v>100</v>
      </c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</row>
  </sheetData>
  <mergeCells count="22">
    <mergeCell ref="G59:H59"/>
    <mergeCell ref="G60:H60"/>
    <mergeCell ref="G61:H61"/>
    <mergeCell ref="G62:H62"/>
    <mergeCell ref="AF31:AF32"/>
    <mergeCell ref="AF33:AF34"/>
    <mergeCell ref="AG33:AG34"/>
    <mergeCell ref="AF20:AF22"/>
    <mergeCell ref="AG20:AG22"/>
    <mergeCell ref="AF23:AF24"/>
    <mergeCell ref="AG23:AG24"/>
    <mergeCell ref="K61:L61"/>
    <mergeCell ref="AF44:AF46"/>
    <mergeCell ref="AF40:AF42"/>
    <mergeCell ref="AG40:AG42"/>
    <mergeCell ref="AG44:AG46"/>
    <mergeCell ref="AF16:AF17"/>
    <mergeCell ref="AG16:AG17"/>
    <mergeCell ref="B6:AG6"/>
    <mergeCell ref="AG7:AG8"/>
    <mergeCell ref="AF7:AF8"/>
    <mergeCell ref="AE7:AE8"/>
  </mergeCells>
  <printOptions/>
  <pageMargins left="0.3937007874015748" right="0.3937007874015748" top="0.3937007874015748" bottom="0.1968503937007874" header="0.3937007874015748" footer="0.5118110236220472"/>
  <pageSetup fitToHeight="1000" horizontalDpi="600" verticalDpi="600" orientation="landscape" paperSize="9" scale="70" r:id="rId1"/>
  <headerFooter alignWithMargins="0">
    <oddFooter>&amp;R&amp;9LFSZ 2004-től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" width="13.875" style="0" bestFit="1" customWidth="1"/>
    <col min="2" max="2" width="38.25390625" style="0" bestFit="1" customWidth="1"/>
    <col min="3" max="3" width="11.25390625" style="0" bestFit="1" customWidth="1"/>
    <col min="4" max="4" width="18.625" style="0" bestFit="1" customWidth="1"/>
    <col min="5" max="5" width="11.875" style="0" bestFit="1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KKMF SZGTI SZFVÁR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</dc:creator>
  <cp:keywords/>
  <dc:description/>
  <cp:lastModifiedBy>Lantos Zoltán</cp:lastModifiedBy>
  <cp:lastPrinted>2010-04-16T00:03:15Z</cp:lastPrinted>
  <dcterms:created xsi:type="dcterms:W3CDTF">2001-09-27T10:36:13Z</dcterms:created>
  <dcterms:modified xsi:type="dcterms:W3CDTF">2010-04-16T00:03:52Z</dcterms:modified>
  <cp:category/>
  <cp:version/>
  <cp:contentType/>
  <cp:contentStatus/>
</cp:coreProperties>
</file>