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450" activeTab="0"/>
  </bookViews>
  <sheets>
    <sheet name="L-AIFSZ" sheetId="1" r:id="rId1"/>
  </sheets>
  <definedNames/>
  <calcPr fullCalcOnLoad="1"/>
</workbook>
</file>

<file path=xl/sharedStrings.xml><?xml version="1.0" encoding="utf-8"?>
<sst xmlns="http://schemas.openxmlformats.org/spreadsheetml/2006/main" count="218" uniqueCount="142">
  <si>
    <t>kód</t>
  </si>
  <si>
    <t>kredit</t>
  </si>
  <si>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</si>
  <si>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</si>
  <si>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</si>
  <si>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</si>
  <si>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</si>
  <si>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</si>
  <si>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</si>
  <si>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</si>
  <si>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</si>
  <si>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7.</t>
  </si>
  <si>
    <t>8.</t>
  </si>
  <si>
    <t>ea</t>
  </si>
  <si>
    <t>l</t>
  </si>
  <si>
    <t>tgy</t>
  </si>
  <si>
    <t>k</t>
  </si>
  <si>
    <t>kr</t>
  </si>
  <si>
    <t>Összesen:</t>
  </si>
  <si>
    <t>v</t>
  </si>
  <si>
    <t>f</t>
  </si>
  <si>
    <t>Szigorlat (s)</t>
  </si>
  <si>
    <t>Vizsga (v)</t>
  </si>
  <si>
    <t>Félévközi jegy (f)</t>
  </si>
  <si>
    <t>Testnevelés</t>
  </si>
  <si>
    <t>Idegen nyelv</t>
  </si>
  <si>
    <t>Alapismereti modul</t>
  </si>
  <si>
    <t>Közös műszaki modul</t>
  </si>
  <si>
    <t>Gépész modul</t>
  </si>
  <si>
    <t>Társadalmi alapismeretek</t>
  </si>
  <si>
    <t>Gazdasági alapismeretek</t>
  </si>
  <si>
    <t>Munkavégzési technikák, irodaszervezés</t>
  </si>
  <si>
    <t>Matematika I.</t>
  </si>
  <si>
    <t>Matematika II.</t>
  </si>
  <si>
    <t>Matematika III.</t>
  </si>
  <si>
    <t>Műszaki fizika I.</t>
  </si>
  <si>
    <t>Műszaki fizika  II.</t>
  </si>
  <si>
    <t>Műszaki dokumentáció</t>
  </si>
  <si>
    <t>Műszaki informatika</t>
  </si>
  <si>
    <t>Gazdasági és vállalkozói ismeretek</t>
  </si>
  <si>
    <t>Anyagismeret és anyagvizsgálat I.</t>
  </si>
  <si>
    <t>Mechanika I.</t>
  </si>
  <si>
    <t>Mechanika II.</t>
  </si>
  <si>
    <t>Gépgyártástechnológia II.</t>
  </si>
  <si>
    <t>Gépgyártástechnológia I.</t>
  </si>
  <si>
    <t>Méréselmélet és technika</t>
  </si>
  <si>
    <t>Gépszerkezetek és gépek üzemtana</t>
  </si>
  <si>
    <t>Irányítástechnika</t>
  </si>
  <si>
    <t>Környezetismeret és környezettechnika</t>
  </si>
  <si>
    <t>Munkavédelem-biztonságtechnika</t>
  </si>
  <si>
    <t>Minőségügy I.</t>
  </si>
  <si>
    <t>Minőségügy II.</t>
  </si>
  <si>
    <t>Minőségügy III.</t>
  </si>
  <si>
    <t>Anyagismeret és anyagvizsgálat II.</t>
  </si>
  <si>
    <t>Szerszám és készüléktervezés</t>
  </si>
  <si>
    <t>ÖSSZESEN</t>
  </si>
  <si>
    <t>összes előadás</t>
  </si>
  <si>
    <t>összes labor</t>
  </si>
  <si>
    <t>összes gyakorlat</t>
  </si>
  <si>
    <t>Vállalkozói és munkaerőpiaci alapismeretek</t>
  </si>
  <si>
    <t>Számítógépes alapismeretek I.</t>
  </si>
  <si>
    <t>Számítógépes alapismeretek II.</t>
  </si>
  <si>
    <t>Karbantartás</t>
  </si>
  <si>
    <t>Gyakorlati fogl.-szakdolgozat</t>
  </si>
  <si>
    <t>Előgyártási technológiák</t>
  </si>
  <si>
    <t>Techn. tervezési gyakorlat</t>
  </si>
  <si>
    <t>Önmenedzselés</t>
  </si>
  <si>
    <t xml:space="preserve">Közgazd. I. </t>
  </si>
  <si>
    <t>Közgazd. II.</t>
  </si>
  <si>
    <t>Inf. alapjai I.</t>
  </si>
  <si>
    <t>Inf. alapjai II.</t>
  </si>
  <si>
    <t>Köt. választható</t>
  </si>
  <si>
    <t xml:space="preserve">Fizika + Mérnöki fizika mérések </t>
  </si>
  <si>
    <t>Mechanika I</t>
  </si>
  <si>
    <t>Mechanika II</t>
  </si>
  <si>
    <t>Gépelemek II.</t>
  </si>
  <si>
    <t>Gépelemek I.</t>
  </si>
  <si>
    <t>Minőségbiztosítás</t>
  </si>
  <si>
    <t>Méréstechnika</t>
  </si>
  <si>
    <t>Anyagtudomány Í. Anyagtudomány II. Anyagtechn. alapjai</t>
  </si>
  <si>
    <t xml:space="preserve"> Gépészmérnöki szakon kiváltott tárgy</t>
  </si>
  <si>
    <t>összes labor+gyakorlat</t>
  </si>
  <si>
    <t>A szakmai vizsga részei: írásbeli vizsga, szakdolgozat védése, szóbeli vizsga</t>
  </si>
  <si>
    <t>(komplex vizsga az alábbi tárgyak anyagából)</t>
  </si>
  <si>
    <t>(2 kötelező+1 választható)</t>
  </si>
  <si>
    <t>1.Gépgyártástechnológia</t>
  </si>
  <si>
    <t>2.Anyagismeret, anyagvizsgálat</t>
  </si>
  <si>
    <t>3.Minőségbiztosítás</t>
  </si>
  <si>
    <t>Méréselmélet, méréstechnika vagy</t>
  </si>
  <si>
    <t>Irányítástechnika*</t>
  </si>
  <si>
    <t>3. Minőségbiztosítás vagy</t>
  </si>
  <si>
    <r>
      <t>Írásbeli vizsga:</t>
    </r>
    <r>
      <rPr>
        <sz val="10"/>
        <rFont val="Arial CE"/>
        <family val="2"/>
      </rPr>
      <t xml:space="preserve"> (180 perc)</t>
    </r>
  </si>
  <si>
    <r>
      <t>Szóbeli vizsga</t>
    </r>
    <r>
      <rPr>
        <sz val="10"/>
        <rFont val="Arial CE"/>
        <family val="2"/>
      </rPr>
      <t xml:space="preserve"> tárgyai:</t>
    </r>
  </si>
  <si>
    <t>Szabadon vál.</t>
  </si>
  <si>
    <t>A gépészmérnöki szak mintatantervének  1. és 2. félévében szereplő tárgyak közül felveendő:</t>
  </si>
  <si>
    <t>Matematika II: (5 kredit)</t>
  </si>
  <si>
    <t>Matematika szigorlat (3 kredit)</t>
  </si>
  <si>
    <t>Kémia (2 kredit)</t>
  </si>
  <si>
    <t>félévi</t>
  </si>
  <si>
    <t>BGBMT13NLK</t>
  </si>
  <si>
    <t>BGBSZ11NLK</t>
  </si>
  <si>
    <t>BGBSZ22NLK</t>
  </si>
  <si>
    <t>BGBMF11NLK</t>
  </si>
  <si>
    <t>BGBMF22NLK</t>
  </si>
  <si>
    <t>BGBMD11NLK</t>
  </si>
  <si>
    <t>BGBMI12NLK</t>
  </si>
  <si>
    <t>BGBMH11NLK</t>
  </si>
  <si>
    <t>BGBMH22NLK</t>
  </si>
  <si>
    <t>BAGGY13NLK</t>
  </si>
  <si>
    <t>BAGGY24NLK</t>
  </si>
  <si>
    <t>BAGMT11NLK</t>
  </si>
  <si>
    <t>BGRIR13NLK</t>
  </si>
  <si>
    <t>BGRKA13NLK</t>
  </si>
  <si>
    <t>BAGMI12NLK</t>
  </si>
  <si>
    <t>BAGMI23NLK</t>
  </si>
  <si>
    <t>BAGMI34NLK</t>
  </si>
  <si>
    <t>BAGSD14NLK</t>
  </si>
  <si>
    <t>BAGAI11NLK</t>
  </si>
  <si>
    <t>BAGAI22NLK</t>
  </si>
  <si>
    <t>BAGET13NLK</t>
  </si>
  <si>
    <t>BAGTT14NLK</t>
  </si>
  <si>
    <t>BAGSK14NLK</t>
  </si>
  <si>
    <t>BMPOM13NLK</t>
  </si>
  <si>
    <t>BGRKO13NLK</t>
  </si>
  <si>
    <t>BGBUT12NLK</t>
  </si>
  <si>
    <t>GSVGI1A6LK</t>
  </si>
  <si>
    <t>GSVVM1A6LK</t>
  </si>
  <si>
    <t>GSVGV1A6LK</t>
  </si>
  <si>
    <t>Gépipari mérnökasszisztens (Levelező)</t>
  </si>
  <si>
    <t>Előtanulmányok</t>
  </si>
  <si>
    <t>GSVGI1A6LK, GSVVM1A6LK</t>
  </si>
  <si>
    <t>BAGGY13NLK,  BAGET13NLK</t>
  </si>
  <si>
    <t>beszá-mított kreditek*</t>
  </si>
  <si>
    <t>óra/kredit</t>
  </si>
  <si>
    <t>BGBSZ11NNK</t>
  </si>
  <si>
    <t>BAGMT11NNK</t>
  </si>
  <si>
    <t>BMPTI15NLK</t>
  </si>
  <si>
    <t>BGBMV12NLK</t>
  </si>
  <si>
    <t>NMSMA1LNLK</t>
  </si>
  <si>
    <t>NMSMA2LNLK</t>
  </si>
  <si>
    <t>NMSMA3LNLK</t>
  </si>
  <si>
    <t>*Az ÓE Gépészmérnöki Szakára történő felvétel esetén beszámítható tárgyak és kreditek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</si>
</sst>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9">
    <font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i/>
      <sz val="7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dotted"/>
      <right style="medium"/>
      <top>
        <color indexed="63"/>
      </top>
      <bottom style="hair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n"/>
      <top style="double"/>
      <bottom style="dotted"/>
    </border>
    <border>
      <left>
        <color indexed="63"/>
      </left>
      <right style="medium"/>
      <top style="double"/>
      <bottom style="dotted"/>
    </border>
    <border>
      <left style="medium"/>
      <right style="dotted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medium"/>
      <right>
        <color indexed="63"/>
      </right>
      <top style="double"/>
      <bottom style="dotted"/>
    </border>
    <border>
      <left style="dotted"/>
      <right style="dotted"/>
      <top style="double"/>
      <bottom style="dotted"/>
    </border>
    <border>
      <left style="medium"/>
      <right style="thin"/>
      <top style="double"/>
      <bottom>
        <color indexed="63"/>
      </bottom>
    </border>
    <border>
      <left style="dotted"/>
      <right>
        <color indexed="63"/>
      </right>
      <top style="double"/>
      <bottom style="dotted"/>
    </border>
    <border>
      <left style="dotted"/>
      <right style="medium"/>
      <top style="double"/>
      <bottom style="dotted"/>
    </border>
    <border>
      <left style="medium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medium"/>
      <top style="double"/>
      <bottom style="dashed"/>
    </border>
    <border>
      <left style="medium"/>
      <right style="dashed"/>
      <top style="dashed"/>
      <bottom style="double"/>
    </border>
    <border>
      <left style="dashed"/>
      <right style="dashed"/>
      <top style="dashed"/>
      <bottom style="double"/>
    </border>
    <border>
      <left style="dashed"/>
      <right style="medium"/>
      <top style="dashed"/>
      <bottom style="double"/>
    </border>
    <border>
      <left style="medium"/>
      <right style="dotted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medium"/>
      <top style="dotted"/>
      <bottom style="thin"/>
    </border>
    <border>
      <left style="dotted"/>
      <right style="dotted"/>
      <top>
        <color indexed="63"/>
      </top>
      <bottom style="thin"/>
    </border>
    <border>
      <left style="thin"/>
      <right style="medium"/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tted"/>
      <right style="dotted"/>
      <top style="dotted"/>
      <bottom style="medium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medium"/>
      <right style="dotted"/>
      <top style="dotted"/>
      <bottom style="thin"/>
    </border>
    <border>
      <left style="medium"/>
      <right style="dotted"/>
      <top style="thin"/>
      <bottom style="dotted"/>
    </border>
    <border>
      <left style="dotted"/>
      <right style="dotted"/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dotted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2" borderId="14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3" fillId="2" borderId="17" xfId="0" applyFont="1" applyFill="1" applyBorder="1" applyAlignment="1">
      <alignment horizontal="right"/>
    </xf>
    <xf numFmtId="0" fontId="3" fillId="2" borderId="17" xfId="0" applyFont="1" applyFill="1" applyBorder="1" applyAlignment="1">
      <alignment horizontal="right"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24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3" borderId="24" xfId="0" applyFont="1" applyFill="1" applyBorder="1" applyAlignment="1">
      <alignment horizontal="right"/>
    </xf>
    <xf numFmtId="0" fontId="2" fillId="3" borderId="21" xfId="0" applyFont="1" applyFill="1" applyBorder="1" applyAlignment="1">
      <alignment/>
    </xf>
    <xf numFmtId="0" fontId="2" fillId="3" borderId="23" xfId="0" applyFont="1" applyFill="1" applyBorder="1" applyAlignment="1">
      <alignment/>
    </xf>
    <xf numFmtId="0" fontId="2" fillId="0" borderId="19" xfId="0" applyFont="1" applyBorder="1" applyAlignment="1">
      <alignment horizontal="right"/>
    </xf>
    <xf numFmtId="0" fontId="3" fillId="0" borderId="25" xfId="0" applyFont="1" applyBorder="1" applyAlignment="1">
      <alignment/>
    </xf>
    <xf numFmtId="0" fontId="3" fillId="2" borderId="14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right"/>
    </xf>
    <xf numFmtId="0" fontId="2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30" xfId="0" applyFont="1" applyBorder="1" applyAlignment="1">
      <alignment horizontal="right"/>
    </xf>
    <xf numFmtId="0" fontId="2" fillId="0" borderId="27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3" fillId="0" borderId="30" xfId="0" applyFont="1" applyFill="1" applyBorder="1" applyAlignment="1">
      <alignment horizontal="righ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0" xfId="0" applyFont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2" fillId="3" borderId="0" xfId="0" applyFont="1" applyFill="1" applyBorder="1" applyAlignment="1">
      <alignment/>
    </xf>
    <xf numFmtId="0" fontId="2" fillId="0" borderId="34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2" fillId="0" borderId="3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3" fillId="0" borderId="40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2" fillId="0" borderId="41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25" xfId="0" applyBorder="1" applyAlignment="1">
      <alignment/>
    </xf>
    <xf numFmtId="0" fontId="3" fillId="0" borderId="42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0" fillId="0" borderId="32" xfId="0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3" fillId="0" borderId="44" xfId="0" applyFont="1" applyBorder="1" applyAlignment="1">
      <alignment horizontal="right"/>
    </xf>
    <xf numFmtId="0" fontId="2" fillId="0" borderId="45" xfId="0" applyFont="1" applyBorder="1" applyAlignment="1">
      <alignment/>
    </xf>
    <xf numFmtId="0" fontId="3" fillId="0" borderId="44" xfId="0" applyFont="1" applyBorder="1" applyAlignment="1">
      <alignment horizontal="right"/>
    </xf>
    <xf numFmtId="0" fontId="0" fillId="0" borderId="46" xfId="0" applyBorder="1" applyAlignment="1">
      <alignment/>
    </xf>
    <xf numFmtId="0" fontId="2" fillId="0" borderId="47" xfId="0" applyFont="1" applyBorder="1" applyAlignment="1">
      <alignment horizontal="left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47" xfId="0" applyFont="1" applyBorder="1" applyAlignment="1">
      <alignment horizontal="right"/>
    </xf>
    <xf numFmtId="0" fontId="0" fillId="0" borderId="49" xfId="0" applyBorder="1" applyAlignment="1">
      <alignment/>
    </xf>
    <xf numFmtId="0" fontId="3" fillId="0" borderId="47" xfId="0" applyFont="1" applyBorder="1" applyAlignment="1">
      <alignment horizontal="right"/>
    </xf>
    <xf numFmtId="0" fontId="0" fillId="0" borderId="50" xfId="0" applyBorder="1" applyAlignment="1">
      <alignment/>
    </xf>
    <xf numFmtId="0" fontId="0" fillId="0" borderId="47" xfId="0" applyBorder="1" applyAlignment="1">
      <alignment/>
    </xf>
    <xf numFmtId="0" fontId="2" fillId="0" borderId="44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2" fillId="3" borderId="52" xfId="0" applyFont="1" applyFill="1" applyBorder="1" applyAlignment="1">
      <alignment/>
    </xf>
    <xf numFmtId="0" fontId="3" fillId="3" borderId="47" xfId="0" applyFont="1" applyFill="1" applyBorder="1" applyAlignment="1">
      <alignment/>
    </xf>
    <xf numFmtId="0" fontId="2" fillId="3" borderId="50" xfId="0" applyFont="1" applyFill="1" applyBorder="1" applyAlignment="1">
      <alignment/>
    </xf>
    <xf numFmtId="0" fontId="2" fillId="3" borderId="0" xfId="0" applyFont="1" applyFill="1" applyAlignment="1">
      <alignment/>
    </xf>
    <xf numFmtId="0" fontId="2" fillId="3" borderId="49" xfId="0" applyFont="1" applyFill="1" applyBorder="1" applyAlignment="1">
      <alignment/>
    </xf>
    <xf numFmtId="0" fontId="2" fillId="3" borderId="53" xfId="0" applyFont="1" applyFill="1" applyBorder="1" applyAlignment="1">
      <alignment/>
    </xf>
    <xf numFmtId="0" fontId="3" fillId="3" borderId="54" xfId="0" applyFont="1" applyFill="1" applyBorder="1" applyAlignment="1">
      <alignment horizontal="right"/>
    </xf>
    <xf numFmtId="0" fontId="0" fillId="3" borderId="41" xfId="0" applyFill="1" applyBorder="1" applyAlignment="1">
      <alignment/>
    </xf>
    <xf numFmtId="0" fontId="2" fillId="3" borderId="22" xfId="0" applyFont="1" applyFill="1" applyBorder="1" applyAlignment="1">
      <alignment/>
    </xf>
    <xf numFmtId="0" fontId="3" fillId="3" borderId="24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2" fillId="3" borderId="55" xfId="0" applyFont="1" applyFill="1" applyBorder="1" applyAlignment="1">
      <alignment/>
    </xf>
    <xf numFmtId="0" fontId="2" fillId="3" borderId="56" xfId="0" applyFont="1" applyFill="1" applyBorder="1" applyAlignment="1">
      <alignment/>
    </xf>
    <xf numFmtId="0" fontId="2" fillId="3" borderId="57" xfId="0" applyFont="1" applyFill="1" applyBorder="1" applyAlignment="1">
      <alignment/>
    </xf>
    <xf numFmtId="0" fontId="2" fillId="3" borderId="58" xfId="0" applyFont="1" applyFill="1" applyBorder="1" applyAlignment="1">
      <alignment/>
    </xf>
    <xf numFmtId="0" fontId="2" fillId="3" borderId="59" xfId="0" applyFont="1" applyFill="1" applyBorder="1" applyAlignment="1">
      <alignment/>
    </xf>
    <xf numFmtId="0" fontId="2" fillId="3" borderId="60" xfId="0" applyFont="1" applyFill="1" applyBorder="1" applyAlignment="1">
      <alignment/>
    </xf>
    <xf numFmtId="0" fontId="2" fillId="3" borderId="48" xfId="0" applyFont="1" applyFill="1" applyBorder="1" applyAlignment="1">
      <alignment/>
    </xf>
    <xf numFmtId="0" fontId="2" fillId="3" borderId="54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6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3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8" xfId="0" applyFont="1" applyBorder="1" applyAlignment="1">
      <alignment/>
    </xf>
    <xf numFmtId="0" fontId="3" fillId="0" borderId="69" xfId="0" applyFont="1" applyBorder="1" applyAlignment="1">
      <alignment horizontal="right"/>
    </xf>
    <xf numFmtId="0" fontId="3" fillId="0" borderId="69" xfId="0" applyFont="1" applyBorder="1" applyAlignment="1">
      <alignment horizontal="right"/>
    </xf>
    <xf numFmtId="0" fontId="0" fillId="0" borderId="70" xfId="0" applyBorder="1" applyAlignment="1">
      <alignment horizontal="center"/>
    </xf>
    <xf numFmtId="0" fontId="2" fillId="0" borderId="19" xfId="0" applyFont="1" applyBorder="1" applyAlignment="1">
      <alignment wrapText="1"/>
    </xf>
    <xf numFmtId="0" fontId="0" fillId="0" borderId="71" xfId="0" applyBorder="1" applyAlignment="1">
      <alignment/>
    </xf>
    <xf numFmtId="0" fontId="2" fillId="0" borderId="72" xfId="0" applyFont="1" applyBorder="1" applyAlignment="1">
      <alignment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3" borderId="76" xfId="0" applyFont="1" applyFill="1" applyBorder="1" applyAlignment="1">
      <alignment horizontal="center"/>
    </xf>
    <xf numFmtId="0" fontId="0" fillId="3" borderId="75" xfId="0" applyFill="1" applyBorder="1" applyAlignment="1">
      <alignment horizontal="center"/>
    </xf>
    <xf numFmtId="0" fontId="0" fillId="0" borderId="77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 indent="5"/>
    </xf>
    <xf numFmtId="0" fontId="2" fillId="0" borderId="78" xfId="0" applyFont="1" applyBorder="1" applyAlignment="1">
      <alignment/>
    </xf>
    <xf numFmtId="0" fontId="5" fillId="0" borderId="36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2" fillId="0" borderId="81" xfId="0" applyFont="1" applyBorder="1" applyAlignment="1">
      <alignment/>
    </xf>
    <xf numFmtId="0" fontId="2" fillId="0" borderId="82" xfId="0" applyFont="1" applyFill="1" applyBorder="1" applyAlignment="1">
      <alignment/>
    </xf>
    <xf numFmtId="0" fontId="2" fillId="0" borderId="83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26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74" xfId="0" applyFont="1" applyBorder="1" applyAlignment="1">
      <alignment/>
    </xf>
    <xf numFmtId="0" fontId="6" fillId="0" borderId="8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85" xfId="0" applyFont="1" applyBorder="1" applyAlignment="1">
      <alignment/>
    </xf>
    <xf numFmtId="0" fontId="6" fillId="0" borderId="86" xfId="0" applyFont="1" applyBorder="1" applyAlignment="1">
      <alignment/>
    </xf>
    <xf numFmtId="0" fontId="6" fillId="0" borderId="84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36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3" borderId="87" xfId="0" applyFont="1" applyFill="1" applyBorder="1" applyAlignment="1">
      <alignment horizontal="right"/>
    </xf>
    <xf numFmtId="0" fontId="5" fillId="3" borderId="10" xfId="0" applyFont="1" applyFill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70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3" borderId="84" xfId="0" applyFont="1" applyFill="1" applyBorder="1" applyAlignment="1">
      <alignment/>
    </xf>
    <xf numFmtId="0" fontId="6" fillId="0" borderId="88" xfId="0" applyFont="1" applyBorder="1" applyAlignment="1">
      <alignment/>
    </xf>
    <xf numFmtId="0" fontId="2" fillId="3" borderId="19" xfId="0" applyFont="1" applyFill="1" applyBorder="1" applyAlignment="1">
      <alignment horizontal="right"/>
    </xf>
    <xf numFmtId="0" fontId="7" fillId="3" borderId="89" xfId="0" applyFont="1" applyFill="1" applyBorder="1" applyAlignment="1">
      <alignment/>
    </xf>
    <xf numFmtId="0" fontId="7" fillId="3" borderId="9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28" xfId="0" applyFont="1" applyBorder="1" applyAlignment="1">
      <alignment/>
    </xf>
    <xf numFmtId="0" fontId="0" fillId="0" borderId="84" xfId="0" applyBorder="1" applyAlignment="1">
      <alignment horizontal="center"/>
    </xf>
    <xf numFmtId="0" fontId="8" fillId="0" borderId="18" xfId="0" applyFont="1" applyBorder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/>
    </xf>
    <xf numFmtId="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91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6" fillId="0" borderId="73" xfId="0" applyFont="1" applyBorder="1" applyAlignment="1">
      <alignment horizontal="center" wrapText="1"/>
    </xf>
    <xf numFmtId="0" fontId="6" fillId="0" borderId="77" xfId="0" applyFont="1" applyBorder="1" applyAlignment="1">
      <alignment horizontal="center" wrapText="1"/>
    </xf>
    <xf numFmtId="0" fontId="0" fillId="0" borderId="94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left" vertical="center"/>
    </xf>
    <xf numFmtId="0" fontId="6" fillId="0" borderId="86" xfId="0" applyFont="1" applyBorder="1" applyAlignment="1">
      <alignment horizontal="left" vertical="center"/>
    </xf>
    <xf numFmtId="0" fontId="6" fillId="0" borderId="94" xfId="0" applyFont="1" applyBorder="1" applyAlignment="1">
      <alignment vertical="center" wrapText="1"/>
    </xf>
    <xf numFmtId="0" fontId="6" fillId="0" borderId="74" xfId="0" applyFont="1" applyBorder="1" applyAlignment="1">
      <alignment vertical="center" wrapText="1"/>
    </xf>
    <xf numFmtId="0" fontId="6" fillId="0" borderId="86" xfId="0" applyFont="1" applyBorder="1" applyAlignment="1">
      <alignment vertical="center" wrapText="1"/>
    </xf>
    <xf numFmtId="0" fontId="6" fillId="0" borderId="74" xfId="0" applyFont="1" applyBorder="1" applyAlignment="1">
      <alignment horizontal="left" vertical="center"/>
    </xf>
    <xf numFmtId="0" fontId="6" fillId="0" borderId="94" xfId="0" applyFont="1" applyBorder="1" applyAlignment="1">
      <alignment horizontal="left" vertical="center" wrapText="1"/>
    </xf>
    <xf numFmtId="0" fontId="6" fillId="0" borderId="74" xfId="0" applyFont="1" applyBorder="1" applyAlignment="1">
      <alignment horizontal="left" vertical="center" wrapText="1"/>
    </xf>
    <xf numFmtId="0" fontId="6" fillId="0" borderId="86" xfId="0" applyFont="1" applyBorder="1" applyAlignment="1">
      <alignment horizontal="left" vertical="center" wrapText="1"/>
    </xf>
    <xf numFmtId="0" fontId="6" fillId="0" borderId="94" xfId="0" applyFont="1" applyBorder="1" applyAlignment="1">
      <alignment horizontal="left" wrapText="1"/>
    </xf>
    <xf numFmtId="0" fontId="6" fillId="0" borderId="86" xfId="0" applyFont="1" applyBorder="1" applyAlignment="1">
      <alignment horizontal="left" wrapText="1"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27.00390625" style="0" customWidth="1"/>
    <col min="3" max="3" width="4.00390625" style="0" customWidth="1"/>
    <col min="4" max="4" width="3.75390625" style="0" customWidth="1"/>
    <col min="5" max="29" width="2.75390625" style="0" customWidth="1"/>
    <col min="30" max="31" width="2.00390625" style="0" hidden="1" customWidth="1"/>
    <col min="32" max="32" width="2.25390625" style="0" hidden="1" customWidth="1"/>
    <col min="33" max="33" width="2.00390625" style="0" hidden="1" customWidth="1"/>
    <col min="34" max="34" width="2.375" style="0" hidden="1" customWidth="1"/>
    <col min="35" max="35" width="2.00390625" style="0" hidden="1" customWidth="1"/>
    <col min="36" max="36" width="2.375" style="0" hidden="1" customWidth="1"/>
    <col min="37" max="37" width="2.25390625" style="0" hidden="1" customWidth="1"/>
    <col min="38" max="38" width="2.00390625" style="0" hidden="1" customWidth="1"/>
    <col min="39" max="39" width="2.375" style="0" hidden="1" customWidth="1"/>
    <col min="40" max="40" width="2.25390625" style="0" hidden="1" customWidth="1"/>
    <col min="41" max="41" width="2.375" style="0" hidden="1" customWidth="1"/>
    <col min="42" max="42" width="2.25390625" style="0" hidden="1" customWidth="1"/>
    <col min="43" max="43" width="2.00390625" style="0" hidden="1" customWidth="1"/>
    <col min="44" max="46" width="2.25390625" style="0" hidden="1" customWidth="1"/>
    <col min="47" max="47" width="3.00390625" style="0" hidden="1" customWidth="1"/>
    <col min="48" max="48" width="2.00390625" style="0" hidden="1" customWidth="1"/>
    <col min="49" max="49" width="2.25390625" style="0" hidden="1" customWidth="1"/>
    <col min="50" max="50" width="10.375" style="170" customWidth="1"/>
    <col min="51" max="51" width="4.875" style="134" customWidth="1"/>
    <col min="52" max="52" width="12.25390625" style="170" customWidth="1"/>
  </cols>
  <sheetData>
    <row r="1" spans="1:39" ht="12.75">
      <c r="A1" s="168" t="s">
        <v>128</v>
      </c>
      <c r="B1" s="106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2"/>
      <c r="O1" s="1"/>
      <c r="P1" s="1"/>
      <c r="Q1" s="1"/>
      <c r="R1" s="1"/>
      <c r="S1" s="3"/>
      <c r="T1" s="3"/>
      <c r="U1" s="3"/>
      <c r="V1" s="3"/>
      <c r="W1" s="3"/>
      <c r="X1" s="3"/>
      <c r="Y1" s="1"/>
      <c r="Z1" s="1"/>
      <c r="AA1" s="1"/>
      <c r="AB1" s="1"/>
      <c r="AC1" s="3"/>
      <c r="AD1" s="1"/>
      <c r="AE1" s="1"/>
      <c r="AF1" s="1"/>
      <c r="AG1" s="1"/>
      <c r="AH1" s="3"/>
      <c r="AI1" s="1"/>
      <c r="AJ1" s="1"/>
      <c r="AK1" s="1"/>
      <c r="AL1" s="1"/>
      <c r="AM1" s="3"/>
    </row>
    <row r="2" spans="1:39" ht="13.5" thickBot="1">
      <c r="A2" s="1"/>
      <c r="B2" s="1"/>
      <c r="C2" s="1"/>
      <c r="D2" s="1"/>
      <c r="E2" s="1"/>
      <c r="F2" s="1"/>
      <c r="G2" s="1"/>
      <c r="H2" s="1"/>
      <c r="I2" s="2"/>
      <c r="J2" s="1"/>
      <c r="K2" s="1"/>
      <c r="L2" s="1"/>
      <c r="M2" s="1"/>
      <c r="N2" s="2"/>
      <c r="O2" s="1"/>
      <c r="P2" s="1"/>
      <c r="Q2" s="1"/>
      <c r="R2" s="1"/>
      <c r="S2" s="3"/>
      <c r="T2" s="3"/>
      <c r="U2" s="3"/>
      <c r="V2" s="3"/>
      <c r="W2" s="3"/>
      <c r="X2" s="3"/>
      <c r="Y2" s="1"/>
      <c r="Z2" s="1"/>
      <c r="AA2" s="1"/>
      <c r="AB2" s="1"/>
      <c r="AC2" s="3"/>
      <c r="AD2" s="1"/>
      <c r="AE2" s="1"/>
      <c r="AF2" s="1"/>
      <c r="AG2" s="1"/>
      <c r="AH2" s="3"/>
      <c r="AI2" s="1"/>
      <c r="AJ2" s="1"/>
      <c r="AK2" s="1"/>
      <c r="AL2" s="1"/>
      <c r="AM2" s="3"/>
    </row>
    <row r="3" spans="1:52" ht="12.75">
      <c r="A3" s="4" t="s">
        <v>0</v>
      </c>
      <c r="B3" s="5"/>
      <c r="C3" s="162" t="s">
        <v>98</v>
      </c>
      <c r="D3" s="161" t="s">
        <v>1</v>
      </c>
      <c r="E3" s="200" t="s">
        <v>2</v>
      </c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2"/>
      <c r="AX3" s="208" t="s">
        <v>129</v>
      </c>
      <c r="AY3" s="203" t="s">
        <v>132</v>
      </c>
      <c r="AZ3" s="210" t="s">
        <v>80</v>
      </c>
    </row>
    <row r="4" spans="1:52" ht="15.75" thickBot="1">
      <c r="A4" s="6"/>
      <c r="B4" s="7" t="s">
        <v>3</v>
      </c>
      <c r="C4" s="163" t="s">
        <v>4</v>
      </c>
      <c r="D4" s="8"/>
      <c r="E4" s="9"/>
      <c r="F4" s="10"/>
      <c r="G4" s="10" t="s">
        <v>5</v>
      </c>
      <c r="H4" s="10"/>
      <c r="I4" s="11"/>
      <c r="J4" s="10"/>
      <c r="K4" s="10"/>
      <c r="L4" s="10" t="s">
        <v>6</v>
      </c>
      <c r="M4" s="10"/>
      <c r="N4" s="11"/>
      <c r="O4" s="10"/>
      <c r="P4" s="10"/>
      <c r="Q4" s="12" t="s">
        <v>7</v>
      </c>
      <c r="R4" s="10"/>
      <c r="S4" s="13"/>
      <c r="T4" s="10"/>
      <c r="U4" s="10"/>
      <c r="V4" s="12" t="s">
        <v>8</v>
      </c>
      <c r="W4" s="10"/>
      <c r="X4" s="13"/>
      <c r="Y4" s="10"/>
      <c r="Z4" s="10"/>
      <c r="AA4" s="12" t="s">
        <v>9</v>
      </c>
      <c r="AB4" s="10"/>
      <c r="AC4" s="13"/>
      <c r="AD4" s="10"/>
      <c r="AE4" s="10"/>
      <c r="AF4" s="12" t="s">
        <v>9</v>
      </c>
      <c r="AG4" s="10"/>
      <c r="AH4" s="13"/>
      <c r="AI4" s="9"/>
      <c r="AJ4" s="10"/>
      <c r="AK4" s="10" t="s">
        <v>10</v>
      </c>
      <c r="AL4" s="10"/>
      <c r="AM4" s="11"/>
      <c r="AN4" s="10"/>
      <c r="AO4" s="10"/>
      <c r="AP4" s="12" t="s">
        <v>11</v>
      </c>
      <c r="AQ4" s="10"/>
      <c r="AR4" s="13"/>
      <c r="AS4" s="14"/>
      <c r="AT4" s="15"/>
      <c r="AU4" s="10" t="s">
        <v>12</v>
      </c>
      <c r="AV4" s="10"/>
      <c r="AW4" s="16"/>
      <c r="AX4" s="209"/>
      <c r="AY4" s="204"/>
      <c r="AZ4" s="211"/>
    </row>
    <row r="5" spans="1:52" ht="12.75">
      <c r="A5" s="17"/>
      <c r="B5" s="18"/>
      <c r="C5" s="19"/>
      <c r="D5" s="20"/>
      <c r="E5" s="21" t="s">
        <v>13</v>
      </c>
      <c r="F5" s="22" t="s">
        <v>15</v>
      </c>
      <c r="G5" s="22" t="s">
        <v>14</v>
      </c>
      <c r="H5" s="22" t="s">
        <v>16</v>
      </c>
      <c r="I5" s="23" t="s">
        <v>17</v>
      </c>
      <c r="J5" s="21" t="s">
        <v>13</v>
      </c>
      <c r="K5" s="22" t="s">
        <v>15</v>
      </c>
      <c r="L5" s="22" t="s">
        <v>14</v>
      </c>
      <c r="M5" s="22" t="s">
        <v>16</v>
      </c>
      <c r="N5" s="23" t="s">
        <v>17</v>
      </c>
      <c r="O5" s="21" t="s">
        <v>13</v>
      </c>
      <c r="P5" s="22" t="s">
        <v>15</v>
      </c>
      <c r="Q5" s="22" t="s">
        <v>14</v>
      </c>
      <c r="R5" s="22" t="s">
        <v>16</v>
      </c>
      <c r="S5" s="23" t="s">
        <v>17</v>
      </c>
      <c r="T5" s="21" t="s">
        <v>13</v>
      </c>
      <c r="U5" s="22" t="s">
        <v>15</v>
      </c>
      <c r="V5" s="22" t="s">
        <v>14</v>
      </c>
      <c r="W5" s="22" t="s">
        <v>16</v>
      </c>
      <c r="X5" s="23" t="s">
        <v>17</v>
      </c>
      <c r="Y5" s="21" t="s">
        <v>13</v>
      </c>
      <c r="Z5" s="22" t="s">
        <v>15</v>
      </c>
      <c r="AA5" s="22" t="s">
        <v>14</v>
      </c>
      <c r="AB5" s="22" t="s">
        <v>16</v>
      </c>
      <c r="AC5" s="23" t="s">
        <v>17</v>
      </c>
      <c r="AD5" s="22"/>
      <c r="AE5" s="22"/>
      <c r="AF5" s="22"/>
      <c r="AG5" s="24"/>
      <c r="AH5" s="25"/>
      <c r="AI5" s="21"/>
      <c r="AJ5" s="22"/>
      <c r="AK5" s="22"/>
      <c r="AL5" s="22"/>
      <c r="AM5" s="23"/>
      <c r="AN5" s="22"/>
      <c r="AO5" s="22"/>
      <c r="AP5" s="22"/>
      <c r="AQ5" s="24"/>
      <c r="AR5" s="25"/>
      <c r="AS5" s="26"/>
      <c r="AT5" s="27"/>
      <c r="AU5" s="27"/>
      <c r="AV5" s="27"/>
      <c r="AW5" s="28"/>
      <c r="AX5" s="171"/>
      <c r="AY5" s="135"/>
      <c r="AZ5" s="175"/>
    </row>
    <row r="6" spans="1:52" ht="12.75">
      <c r="A6" s="29"/>
      <c r="B6" s="30" t="s">
        <v>26</v>
      </c>
      <c r="C6" s="126"/>
      <c r="D6" s="127"/>
      <c r="E6" s="128"/>
      <c r="F6" s="129"/>
      <c r="G6" s="129"/>
      <c r="H6" s="130"/>
      <c r="I6" s="131"/>
      <c r="J6" s="129"/>
      <c r="K6" s="129"/>
      <c r="L6" s="129"/>
      <c r="M6" s="130"/>
      <c r="N6" s="131"/>
      <c r="O6" s="129"/>
      <c r="P6" s="129"/>
      <c r="Q6" s="129"/>
      <c r="R6" s="130"/>
      <c r="S6" s="132"/>
      <c r="T6" s="129"/>
      <c r="U6" s="129"/>
      <c r="V6" s="129"/>
      <c r="W6" s="130"/>
      <c r="X6" s="132"/>
      <c r="Y6" s="129"/>
      <c r="Z6" s="129"/>
      <c r="AA6" s="129"/>
      <c r="AB6" s="130"/>
      <c r="AC6" s="132"/>
      <c r="AD6" s="32"/>
      <c r="AE6" s="32"/>
      <c r="AF6" s="32"/>
      <c r="AG6" s="33"/>
      <c r="AH6" s="35"/>
      <c r="AI6" s="31"/>
      <c r="AJ6" s="32"/>
      <c r="AK6" s="32"/>
      <c r="AL6" s="33"/>
      <c r="AM6" s="34"/>
      <c r="AN6" s="32"/>
      <c r="AO6" s="32"/>
      <c r="AP6" s="32"/>
      <c r="AQ6" s="33"/>
      <c r="AR6" s="35"/>
      <c r="AS6" s="31"/>
      <c r="AT6" s="32"/>
      <c r="AU6" s="32"/>
      <c r="AV6" s="33"/>
      <c r="AW6" s="34"/>
      <c r="AX6" s="172"/>
      <c r="AY6" s="136"/>
      <c r="AZ6" s="172"/>
    </row>
    <row r="7" spans="1:52" ht="12.75">
      <c r="A7" s="195" t="s">
        <v>136</v>
      </c>
      <c r="B7" s="37" t="s">
        <v>29</v>
      </c>
      <c r="C7" s="38">
        <f aca="true" t="shared" si="0" ref="C7:C13">E7+F7+G7+J7+K7+L7+O7+P7+Q7+T7+U7+V7+Y7+Z7+AA7</f>
        <v>8</v>
      </c>
      <c r="D7" s="39">
        <f>I7+N7+S7+X7+AC7</f>
        <v>2</v>
      </c>
      <c r="E7" s="40"/>
      <c r="F7" s="41"/>
      <c r="G7" s="41"/>
      <c r="H7" s="42"/>
      <c r="I7" s="133"/>
      <c r="N7" s="43"/>
      <c r="O7" s="41"/>
      <c r="P7" s="41"/>
      <c r="Q7" s="41"/>
      <c r="R7" s="42"/>
      <c r="S7" s="44"/>
      <c r="T7" s="41"/>
      <c r="U7" s="41"/>
      <c r="V7" s="41"/>
      <c r="W7" s="42"/>
      <c r="X7" s="44"/>
      <c r="Y7" s="41">
        <v>8</v>
      </c>
      <c r="Z7" s="41">
        <v>0</v>
      </c>
      <c r="AA7" s="41">
        <v>0</v>
      </c>
      <c r="AB7" s="42" t="s">
        <v>20</v>
      </c>
      <c r="AC7" s="133">
        <v>2</v>
      </c>
      <c r="AD7" s="41"/>
      <c r="AE7" s="41"/>
      <c r="AF7" s="41"/>
      <c r="AG7" s="42"/>
      <c r="AH7" s="44"/>
      <c r="AI7" s="40"/>
      <c r="AJ7" s="41"/>
      <c r="AK7" s="41"/>
      <c r="AL7" s="42"/>
      <c r="AM7" s="43"/>
      <c r="AN7" s="41"/>
      <c r="AO7" s="41"/>
      <c r="AP7" s="41"/>
      <c r="AQ7" s="42"/>
      <c r="AR7" s="44"/>
      <c r="AS7" s="40"/>
      <c r="AT7" s="41"/>
      <c r="AU7" s="41"/>
      <c r="AV7" s="42"/>
      <c r="AW7" s="43"/>
      <c r="AX7" s="172"/>
      <c r="AY7" s="136">
        <v>2</v>
      </c>
      <c r="AZ7" s="172" t="s">
        <v>71</v>
      </c>
    </row>
    <row r="8" spans="1:52" ht="12.75">
      <c r="A8" s="83" t="s">
        <v>125</v>
      </c>
      <c r="B8" s="37" t="s">
        <v>30</v>
      </c>
      <c r="C8" s="38">
        <f t="shared" si="0"/>
        <v>8</v>
      </c>
      <c r="D8" s="39">
        <f aca="true" t="shared" si="1" ref="D8:D13">SUM(I8,N8,S8,AC8,AH8,AM8,AR8,AW7)</f>
        <v>2</v>
      </c>
      <c r="E8" s="40">
        <v>8</v>
      </c>
      <c r="F8" s="41">
        <v>0</v>
      </c>
      <c r="G8" s="41">
        <v>0</v>
      </c>
      <c r="H8" s="42" t="s">
        <v>19</v>
      </c>
      <c r="I8" s="133">
        <v>2</v>
      </c>
      <c r="J8" s="41"/>
      <c r="K8" s="41"/>
      <c r="L8" s="41"/>
      <c r="M8" s="42"/>
      <c r="N8" s="43"/>
      <c r="O8" s="41"/>
      <c r="P8" s="41"/>
      <c r="Q8" s="41"/>
      <c r="R8" s="42"/>
      <c r="S8" s="44"/>
      <c r="T8" s="41"/>
      <c r="U8" s="41"/>
      <c r="V8" s="41"/>
      <c r="W8" s="42"/>
      <c r="X8" s="44"/>
      <c r="Y8" s="41"/>
      <c r="Z8" s="41"/>
      <c r="AA8" s="41"/>
      <c r="AB8" s="42"/>
      <c r="AC8" s="44"/>
      <c r="AD8" s="41"/>
      <c r="AE8" s="41"/>
      <c r="AF8" s="41"/>
      <c r="AG8" s="42"/>
      <c r="AH8" s="44"/>
      <c r="AI8" s="40"/>
      <c r="AJ8" s="41"/>
      <c r="AK8" s="41"/>
      <c r="AL8" s="42"/>
      <c r="AM8" s="43"/>
      <c r="AN8" s="41"/>
      <c r="AO8" s="41"/>
      <c r="AP8" s="41"/>
      <c r="AQ8" s="42"/>
      <c r="AR8" s="44"/>
      <c r="AS8" s="40"/>
      <c r="AT8" s="41"/>
      <c r="AU8" s="41"/>
      <c r="AV8" s="42"/>
      <c r="AW8" s="43"/>
      <c r="AX8" s="172"/>
      <c r="AY8" s="136">
        <v>2</v>
      </c>
      <c r="AZ8" s="172" t="s">
        <v>67</v>
      </c>
    </row>
    <row r="9" spans="1:52" ht="22.5">
      <c r="A9" s="83" t="s">
        <v>126</v>
      </c>
      <c r="B9" s="148" t="s">
        <v>59</v>
      </c>
      <c r="C9" s="38">
        <f t="shared" si="0"/>
        <v>12</v>
      </c>
      <c r="D9" s="133">
        <v>4</v>
      </c>
      <c r="E9" s="41"/>
      <c r="F9" s="41"/>
      <c r="G9" s="41"/>
      <c r="H9" s="42"/>
      <c r="I9" s="133"/>
      <c r="J9" s="41"/>
      <c r="K9" s="57"/>
      <c r="L9" s="41"/>
      <c r="M9" s="42"/>
      <c r="N9" s="44"/>
      <c r="O9" s="41"/>
      <c r="P9" s="57"/>
      <c r="Q9" s="41"/>
      <c r="R9" s="42"/>
      <c r="S9" s="44"/>
      <c r="T9" s="41">
        <v>12</v>
      </c>
      <c r="U9" s="41">
        <v>0</v>
      </c>
      <c r="V9" s="41">
        <v>0</v>
      </c>
      <c r="W9" s="42" t="s">
        <v>20</v>
      </c>
      <c r="X9" s="44">
        <v>4</v>
      </c>
      <c r="Y9" s="41"/>
      <c r="Z9" s="41"/>
      <c r="AA9" s="41"/>
      <c r="AB9" s="42"/>
      <c r="AC9" s="44"/>
      <c r="AD9" s="41"/>
      <c r="AE9" s="41"/>
      <c r="AF9" s="41"/>
      <c r="AG9" s="42"/>
      <c r="AH9" s="44"/>
      <c r="AI9" s="40"/>
      <c r="AJ9" s="41"/>
      <c r="AK9" s="41"/>
      <c r="AL9" s="42"/>
      <c r="AM9" s="43"/>
      <c r="AN9" s="41"/>
      <c r="AO9" s="41"/>
      <c r="AP9" s="41"/>
      <c r="AQ9" s="42"/>
      <c r="AR9" s="44"/>
      <c r="AS9" s="40"/>
      <c r="AT9" s="41"/>
      <c r="AU9" s="41"/>
      <c r="AV9" s="42"/>
      <c r="AW9" s="43"/>
      <c r="AX9" s="172"/>
      <c r="AY9" s="169">
        <v>3</v>
      </c>
      <c r="AZ9" s="172" t="s">
        <v>68</v>
      </c>
    </row>
    <row r="10" spans="1:52" ht="12.75">
      <c r="A10" s="83" t="s">
        <v>122</v>
      </c>
      <c r="B10" s="37" t="s">
        <v>66</v>
      </c>
      <c r="C10" s="38">
        <f t="shared" si="0"/>
        <v>12</v>
      </c>
      <c r="D10" s="39">
        <v>4</v>
      </c>
      <c r="E10" s="40"/>
      <c r="F10" s="41"/>
      <c r="G10" s="41"/>
      <c r="H10" s="42"/>
      <c r="I10" s="43"/>
      <c r="J10" s="41"/>
      <c r="K10" s="41"/>
      <c r="L10" s="41"/>
      <c r="M10" s="42"/>
      <c r="N10" s="43"/>
      <c r="O10" s="41"/>
      <c r="P10" s="41"/>
      <c r="Q10" s="41"/>
      <c r="R10" s="42"/>
      <c r="S10" s="44"/>
      <c r="T10" s="41">
        <v>8</v>
      </c>
      <c r="U10" s="41">
        <v>4</v>
      </c>
      <c r="V10" s="41">
        <v>0</v>
      </c>
      <c r="W10" s="42" t="s">
        <v>20</v>
      </c>
      <c r="X10" s="43">
        <v>4</v>
      </c>
      <c r="Y10" s="41"/>
      <c r="Z10" s="41"/>
      <c r="AA10" s="41"/>
      <c r="AB10" s="42"/>
      <c r="AC10" s="43"/>
      <c r="AD10" s="41"/>
      <c r="AE10" s="41"/>
      <c r="AF10" s="41"/>
      <c r="AG10" s="42"/>
      <c r="AH10" s="45"/>
      <c r="AI10" s="40"/>
      <c r="AJ10" s="41"/>
      <c r="AK10" s="41"/>
      <c r="AL10" s="42"/>
      <c r="AM10" s="43"/>
      <c r="AN10" s="46"/>
      <c r="AO10" s="46"/>
      <c r="AP10" s="46"/>
      <c r="AQ10" s="47"/>
      <c r="AR10" s="45"/>
      <c r="AS10" s="40"/>
      <c r="AT10" s="41"/>
      <c r="AU10" s="41"/>
      <c r="AV10" s="42"/>
      <c r="AW10" s="43"/>
      <c r="AX10" s="172"/>
      <c r="AY10" s="136"/>
      <c r="AZ10" s="172"/>
    </row>
    <row r="11" spans="1:52" ht="12.75">
      <c r="A11" s="83" t="s">
        <v>99</v>
      </c>
      <c r="B11" s="37" t="s">
        <v>31</v>
      </c>
      <c r="C11" s="38">
        <f t="shared" si="0"/>
        <v>8</v>
      </c>
      <c r="D11" s="39">
        <v>2</v>
      </c>
      <c r="E11" s="40"/>
      <c r="F11" s="41"/>
      <c r="G11" s="41"/>
      <c r="H11" s="42"/>
      <c r="I11" s="43"/>
      <c r="J11" s="41"/>
      <c r="K11" s="41"/>
      <c r="L11" s="41"/>
      <c r="M11" s="42"/>
      <c r="N11" s="43"/>
      <c r="O11" s="41"/>
      <c r="P11" s="41"/>
      <c r="Q11" s="41"/>
      <c r="R11" s="42"/>
      <c r="S11" s="44"/>
      <c r="T11" s="41"/>
      <c r="U11" s="41"/>
      <c r="V11" s="41"/>
      <c r="W11" s="42"/>
      <c r="X11" s="44"/>
      <c r="Y11" s="41">
        <v>8</v>
      </c>
      <c r="Z11" s="41">
        <v>0</v>
      </c>
      <c r="AA11" s="41">
        <v>0</v>
      </c>
      <c r="AB11" s="42" t="s">
        <v>19</v>
      </c>
      <c r="AC11" s="44">
        <v>2</v>
      </c>
      <c r="AD11" s="41"/>
      <c r="AE11" s="41"/>
      <c r="AF11" s="41"/>
      <c r="AG11" s="42"/>
      <c r="AH11" s="45"/>
      <c r="AI11" s="40"/>
      <c r="AJ11" s="41"/>
      <c r="AK11" s="41"/>
      <c r="AL11" s="42"/>
      <c r="AM11" s="43"/>
      <c r="AN11" s="46"/>
      <c r="AO11" s="46"/>
      <c r="AP11" s="46"/>
      <c r="AQ11" s="47"/>
      <c r="AR11" s="45"/>
      <c r="AS11" s="40"/>
      <c r="AT11" s="41"/>
      <c r="AU11" s="41"/>
      <c r="AV11" s="42"/>
      <c r="AW11" s="43"/>
      <c r="AX11" s="172"/>
      <c r="AY11" s="136"/>
      <c r="AZ11" s="172"/>
    </row>
    <row r="12" spans="1:52" ht="12.75">
      <c r="A12" s="83" t="s">
        <v>100</v>
      </c>
      <c r="B12" s="37" t="s">
        <v>60</v>
      </c>
      <c r="C12" s="38">
        <f t="shared" si="0"/>
        <v>8</v>
      </c>
      <c r="D12" s="39">
        <f t="shared" si="1"/>
        <v>2</v>
      </c>
      <c r="E12" s="40">
        <v>0</v>
      </c>
      <c r="F12" s="41">
        <v>0</v>
      </c>
      <c r="G12" s="41">
        <v>8</v>
      </c>
      <c r="H12" s="42" t="s">
        <v>20</v>
      </c>
      <c r="I12" s="43">
        <v>2</v>
      </c>
      <c r="J12" s="41"/>
      <c r="K12" s="41"/>
      <c r="L12" s="41"/>
      <c r="M12" s="42"/>
      <c r="N12" s="43"/>
      <c r="O12" s="41"/>
      <c r="P12" s="41"/>
      <c r="Q12" s="41"/>
      <c r="R12" s="42"/>
      <c r="S12" s="44"/>
      <c r="T12" s="41"/>
      <c r="U12" s="41"/>
      <c r="V12" s="41"/>
      <c r="W12" s="42"/>
      <c r="X12" s="44"/>
      <c r="Y12" s="41"/>
      <c r="Z12" s="41"/>
      <c r="AA12" s="41"/>
      <c r="AB12" s="42"/>
      <c r="AC12" s="44"/>
      <c r="AD12" s="41"/>
      <c r="AE12" s="41"/>
      <c r="AF12" s="41"/>
      <c r="AG12" s="42"/>
      <c r="AH12" s="45"/>
      <c r="AI12" s="40"/>
      <c r="AJ12" s="41"/>
      <c r="AK12" s="41"/>
      <c r="AL12" s="42"/>
      <c r="AM12" s="43"/>
      <c r="AN12" s="46"/>
      <c r="AO12" s="46"/>
      <c r="AP12" s="46"/>
      <c r="AQ12" s="47"/>
      <c r="AR12" s="45"/>
      <c r="AS12" s="40"/>
      <c r="AT12" s="41"/>
      <c r="AU12" s="41"/>
      <c r="AV12" s="42"/>
      <c r="AW12" s="43"/>
      <c r="AX12" s="172"/>
      <c r="AY12" s="205">
        <v>3</v>
      </c>
      <c r="AZ12" s="212" t="s">
        <v>69</v>
      </c>
    </row>
    <row r="13" spans="1:52" ht="12.75">
      <c r="A13" s="83" t="s">
        <v>101</v>
      </c>
      <c r="B13" s="37" t="s">
        <v>61</v>
      </c>
      <c r="C13" s="38">
        <f t="shared" si="0"/>
        <v>8</v>
      </c>
      <c r="D13" s="39">
        <f t="shared" si="1"/>
        <v>2</v>
      </c>
      <c r="E13" s="40"/>
      <c r="F13" s="41"/>
      <c r="G13" s="41"/>
      <c r="H13" s="42"/>
      <c r="I13" s="43"/>
      <c r="J13" s="41">
        <v>0</v>
      </c>
      <c r="K13" s="41">
        <v>0</v>
      </c>
      <c r="L13" s="41">
        <v>8</v>
      </c>
      <c r="M13" s="42" t="s">
        <v>20</v>
      </c>
      <c r="N13" s="43">
        <v>2</v>
      </c>
      <c r="O13" s="41"/>
      <c r="P13" s="41"/>
      <c r="Q13" s="41"/>
      <c r="R13" s="42"/>
      <c r="S13" s="44"/>
      <c r="T13" s="41"/>
      <c r="U13" s="41"/>
      <c r="V13" s="41"/>
      <c r="W13" s="42"/>
      <c r="X13" s="44"/>
      <c r="Y13" s="41"/>
      <c r="Z13" s="41"/>
      <c r="AA13" s="41"/>
      <c r="AB13" s="42"/>
      <c r="AC13" s="44"/>
      <c r="AD13" s="41"/>
      <c r="AE13" s="41"/>
      <c r="AF13" s="41"/>
      <c r="AG13" s="42"/>
      <c r="AH13" s="45"/>
      <c r="AI13" s="40"/>
      <c r="AJ13" s="41"/>
      <c r="AK13" s="41"/>
      <c r="AL13" s="42"/>
      <c r="AM13" s="43"/>
      <c r="AN13" s="46"/>
      <c r="AO13" s="46"/>
      <c r="AP13" s="46"/>
      <c r="AQ13" s="47"/>
      <c r="AR13" s="45"/>
      <c r="AS13" s="40"/>
      <c r="AT13" s="41"/>
      <c r="AU13" s="41"/>
      <c r="AV13" s="42"/>
      <c r="AW13" s="43"/>
      <c r="AX13" s="173" t="s">
        <v>100</v>
      </c>
      <c r="AY13" s="207"/>
      <c r="AZ13" s="213"/>
    </row>
    <row r="14" spans="1:52" ht="12.75">
      <c r="A14" s="36"/>
      <c r="B14" s="48" t="s">
        <v>18</v>
      </c>
      <c r="C14" s="38">
        <f>SUM(C7:C13)</f>
        <v>64</v>
      </c>
      <c r="D14" s="39">
        <f>SUM(D7:D13)</f>
        <v>18</v>
      </c>
      <c r="E14" s="40"/>
      <c r="F14" s="41"/>
      <c r="G14" s="41"/>
      <c r="H14" s="42"/>
      <c r="I14" s="43"/>
      <c r="J14" s="41"/>
      <c r="K14" s="41"/>
      <c r="L14" s="41"/>
      <c r="M14" s="42"/>
      <c r="N14" s="43"/>
      <c r="O14" s="41"/>
      <c r="P14" s="41"/>
      <c r="Q14" s="41"/>
      <c r="R14" s="42"/>
      <c r="S14" s="44"/>
      <c r="T14" s="41"/>
      <c r="U14" s="41"/>
      <c r="V14" s="41"/>
      <c r="W14" s="42"/>
      <c r="X14" s="44"/>
      <c r="Y14" s="41"/>
      <c r="Z14" s="41"/>
      <c r="AA14" s="41"/>
      <c r="AB14" s="42"/>
      <c r="AC14" s="44"/>
      <c r="AD14" s="41"/>
      <c r="AE14" s="41"/>
      <c r="AF14" s="41"/>
      <c r="AG14" s="42"/>
      <c r="AH14" s="45"/>
      <c r="AI14" s="40"/>
      <c r="AJ14" s="41"/>
      <c r="AK14" s="41"/>
      <c r="AL14" s="42"/>
      <c r="AM14" s="43"/>
      <c r="AN14" s="46"/>
      <c r="AO14" s="46"/>
      <c r="AP14" s="46"/>
      <c r="AQ14" s="47"/>
      <c r="AR14" s="45"/>
      <c r="AS14" s="40"/>
      <c r="AT14" s="41"/>
      <c r="AU14" s="41"/>
      <c r="AV14" s="42"/>
      <c r="AW14" s="43"/>
      <c r="AX14" s="174"/>
      <c r="AY14" s="147"/>
      <c r="AZ14" s="185"/>
    </row>
    <row r="15" spans="1:52" ht="12.75">
      <c r="A15" s="63"/>
      <c r="B15" s="30" t="s">
        <v>27</v>
      </c>
      <c r="C15" s="166"/>
      <c r="D15" s="127"/>
      <c r="E15" s="128"/>
      <c r="F15" s="129"/>
      <c r="G15" s="129"/>
      <c r="H15" s="130"/>
      <c r="I15" s="131"/>
      <c r="J15" s="129"/>
      <c r="K15" s="129"/>
      <c r="L15" s="129"/>
      <c r="M15" s="130"/>
      <c r="N15" s="131"/>
      <c r="O15" s="129"/>
      <c r="P15" s="129"/>
      <c r="Q15" s="129"/>
      <c r="R15" s="130"/>
      <c r="S15" s="132"/>
      <c r="T15" s="129"/>
      <c r="U15" s="129"/>
      <c r="V15" s="129"/>
      <c r="W15" s="130"/>
      <c r="X15" s="132"/>
      <c r="Y15" s="129"/>
      <c r="Z15" s="129"/>
      <c r="AA15" s="129"/>
      <c r="AB15" s="130"/>
      <c r="AC15" s="132"/>
      <c r="AD15" s="32"/>
      <c r="AE15" s="32"/>
      <c r="AF15" s="32"/>
      <c r="AG15" s="33"/>
      <c r="AH15" s="35"/>
      <c r="AI15" s="31"/>
      <c r="AJ15" s="32"/>
      <c r="AK15" s="32"/>
      <c r="AL15" s="33"/>
      <c r="AM15" s="34"/>
      <c r="AN15" s="32"/>
      <c r="AO15" s="32"/>
      <c r="AP15" s="32"/>
      <c r="AQ15" s="33"/>
      <c r="AR15" s="35"/>
      <c r="AS15" s="31"/>
      <c r="AT15" s="32"/>
      <c r="AU15" s="32"/>
      <c r="AV15" s="33"/>
      <c r="AW15" s="34"/>
      <c r="AX15" s="175"/>
      <c r="AY15" s="135"/>
      <c r="AZ15" s="186"/>
    </row>
    <row r="16" spans="1:52" ht="12.75">
      <c r="A16" s="195" t="s">
        <v>138</v>
      </c>
      <c r="B16" s="37" t="s">
        <v>32</v>
      </c>
      <c r="C16" s="38">
        <f aca="true" t="shared" si="2" ref="C16:C24">E16+F16+G16+J16+K16+L16+O16+P16+Q16+T16+U16+V16+Y16+Z16+AA16</f>
        <v>16</v>
      </c>
      <c r="D16" s="39">
        <f>SUM(I16,N16,S16,AC16,AH16,AM16,AR16,AW15)</f>
        <v>3</v>
      </c>
      <c r="E16" s="40">
        <v>8</v>
      </c>
      <c r="F16" s="41">
        <v>8</v>
      </c>
      <c r="G16" s="41">
        <v>0</v>
      </c>
      <c r="H16" s="42" t="s">
        <v>20</v>
      </c>
      <c r="I16" s="43">
        <v>3</v>
      </c>
      <c r="J16" s="41"/>
      <c r="K16" s="41"/>
      <c r="L16" s="41"/>
      <c r="M16" s="42"/>
      <c r="N16" s="43"/>
      <c r="O16" s="41"/>
      <c r="P16" s="41"/>
      <c r="Q16" s="41"/>
      <c r="R16" s="42"/>
      <c r="S16" s="44"/>
      <c r="T16" s="41"/>
      <c r="U16" s="41"/>
      <c r="V16" s="41"/>
      <c r="W16" s="42"/>
      <c r="X16" s="44"/>
      <c r="Y16" s="41"/>
      <c r="Z16" s="41"/>
      <c r="AA16" s="41"/>
      <c r="AB16" s="42"/>
      <c r="AC16" s="44"/>
      <c r="AD16" s="41"/>
      <c r="AE16" s="41"/>
      <c r="AF16" s="41"/>
      <c r="AG16" s="42"/>
      <c r="AH16" s="44"/>
      <c r="AI16" s="40"/>
      <c r="AJ16" s="41"/>
      <c r="AK16" s="41"/>
      <c r="AL16" s="42"/>
      <c r="AM16" s="43"/>
      <c r="AN16" s="41"/>
      <c r="AO16" s="41"/>
      <c r="AP16" s="41"/>
      <c r="AQ16" s="42"/>
      <c r="AR16" s="44"/>
      <c r="AS16" s="40"/>
      <c r="AT16" s="41"/>
      <c r="AU16" s="41"/>
      <c r="AV16" s="42"/>
      <c r="AW16" s="43"/>
      <c r="AX16" s="172"/>
      <c r="AY16" s="205">
        <v>5</v>
      </c>
      <c r="AZ16" s="214" t="s">
        <v>32</v>
      </c>
    </row>
    <row r="17" spans="1:52" ht="12.75">
      <c r="A17" s="195" t="s">
        <v>139</v>
      </c>
      <c r="B17" s="37" t="s">
        <v>33</v>
      </c>
      <c r="C17" s="38">
        <f t="shared" si="2"/>
        <v>16</v>
      </c>
      <c r="D17" s="39">
        <f>SUM(I17,N17,S17,AC17,AH17,AM17,AR17,AW16)</f>
        <v>3</v>
      </c>
      <c r="E17" s="40"/>
      <c r="F17" s="41"/>
      <c r="G17" s="41"/>
      <c r="H17" s="42"/>
      <c r="I17" s="43"/>
      <c r="J17" s="41">
        <v>8</v>
      </c>
      <c r="K17" s="41">
        <v>8</v>
      </c>
      <c r="L17" s="41">
        <v>0</v>
      </c>
      <c r="M17" s="42" t="s">
        <v>19</v>
      </c>
      <c r="N17" s="43">
        <v>3</v>
      </c>
      <c r="O17" s="41"/>
      <c r="P17" s="41"/>
      <c r="Q17" s="41"/>
      <c r="R17" s="42"/>
      <c r="S17" s="44"/>
      <c r="T17" s="41"/>
      <c r="U17" s="41"/>
      <c r="V17" s="41"/>
      <c r="W17" s="42"/>
      <c r="X17" s="44"/>
      <c r="Y17" s="41"/>
      <c r="Z17" s="41"/>
      <c r="AA17" s="41"/>
      <c r="AB17" s="42"/>
      <c r="AC17" s="44"/>
      <c r="AD17" s="41"/>
      <c r="AE17" s="41"/>
      <c r="AF17" s="41"/>
      <c r="AG17" s="42"/>
      <c r="AH17" s="44"/>
      <c r="AI17" s="40"/>
      <c r="AJ17" s="41"/>
      <c r="AK17" s="41"/>
      <c r="AL17" s="42"/>
      <c r="AM17" s="43"/>
      <c r="AN17" s="41"/>
      <c r="AO17" s="41"/>
      <c r="AP17" s="41"/>
      <c r="AQ17" s="42"/>
      <c r="AR17" s="44"/>
      <c r="AS17" s="40"/>
      <c r="AT17" s="41"/>
      <c r="AU17" s="41"/>
      <c r="AV17" s="42"/>
      <c r="AW17" s="43"/>
      <c r="AX17" s="195" t="s">
        <v>138</v>
      </c>
      <c r="AY17" s="206"/>
      <c r="AZ17" s="215"/>
    </row>
    <row r="18" spans="1:52" ht="12.75">
      <c r="A18" s="195" t="s">
        <v>140</v>
      </c>
      <c r="B18" s="37" t="s">
        <v>34</v>
      </c>
      <c r="C18" s="38">
        <f t="shared" si="2"/>
        <v>16</v>
      </c>
      <c r="D18" s="39">
        <f>SUM(I18,N18,S18,AC18,AH18,AM18,AR18,AW17)</f>
        <v>3</v>
      </c>
      <c r="E18" s="40"/>
      <c r="F18" s="41"/>
      <c r="G18" s="41"/>
      <c r="H18" s="42"/>
      <c r="I18" s="43"/>
      <c r="J18" s="41"/>
      <c r="K18" s="41"/>
      <c r="L18" s="41"/>
      <c r="M18" s="42"/>
      <c r="N18" s="43"/>
      <c r="O18" s="40">
        <v>8</v>
      </c>
      <c r="P18" s="41">
        <v>8</v>
      </c>
      <c r="Q18" s="41">
        <v>0</v>
      </c>
      <c r="R18" s="42" t="s">
        <v>19</v>
      </c>
      <c r="S18" s="43">
        <v>3</v>
      </c>
      <c r="T18" s="40"/>
      <c r="U18" s="41"/>
      <c r="V18" s="41"/>
      <c r="W18" s="42"/>
      <c r="X18" s="43"/>
      <c r="Y18" s="40"/>
      <c r="Z18" s="41"/>
      <c r="AA18" s="41"/>
      <c r="AB18" s="42"/>
      <c r="AC18" s="43"/>
      <c r="AD18" s="41"/>
      <c r="AE18" s="41"/>
      <c r="AF18" s="41"/>
      <c r="AG18" s="42"/>
      <c r="AH18" s="44"/>
      <c r="AI18" s="40"/>
      <c r="AJ18" s="41"/>
      <c r="AK18" s="41"/>
      <c r="AL18" s="42"/>
      <c r="AM18" s="43"/>
      <c r="AN18" s="41"/>
      <c r="AO18" s="41"/>
      <c r="AP18" s="41"/>
      <c r="AQ18" s="42"/>
      <c r="AR18" s="44"/>
      <c r="AS18" s="40"/>
      <c r="AT18" s="41"/>
      <c r="AU18" s="41"/>
      <c r="AV18" s="42"/>
      <c r="AW18" s="43"/>
      <c r="AX18" s="195" t="s">
        <v>139</v>
      </c>
      <c r="AY18" s="207"/>
      <c r="AZ18" s="216"/>
    </row>
    <row r="19" spans="1:52" ht="12.75">
      <c r="A19" s="83" t="s">
        <v>102</v>
      </c>
      <c r="B19" s="37" t="s">
        <v>35</v>
      </c>
      <c r="C19" s="38">
        <f t="shared" si="2"/>
        <v>16</v>
      </c>
      <c r="D19" s="39">
        <f>SUM(I19,N19,S19,AC19,AH19,AM19,AR19,AW18)</f>
        <v>3</v>
      </c>
      <c r="E19" s="40">
        <v>8</v>
      </c>
      <c r="F19" s="41">
        <v>0</v>
      </c>
      <c r="G19" s="41">
        <v>8</v>
      </c>
      <c r="H19" s="42" t="s">
        <v>19</v>
      </c>
      <c r="I19" s="43">
        <v>3</v>
      </c>
      <c r="J19" s="41"/>
      <c r="K19" s="41"/>
      <c r="L19" s="41"/>
      <c r="M19" s="42"/>
      <c r="N19" s="43"/>
      <c r="O19" s="41"/>
      <c r="P19" s="41"/>
      <c r="Q19" s="41"/>
      <c r="R19" s="42"/>
      <c r="S19" s="44"/>
      <c r="T19" s="41"/>
      <c r="U19" s="41"/>
      <c r="V19" s="41"/>
      <c r="W19" s="42"/>
      <c r="X19" s="44"/>
      <c r="Y19" s="41"/>
      <c r="Z19" s="41"/>
      <c r="AA19" s="41"/>
      <c r="AB19" s="42"/>
      <c r="AC19" s="44"/>
      <c r="AD19" s="41"/>
      <c r="AE19" s="41"/>
      <c r="AF19" s="41"/>
      <c r="AG19" s="42"/>
      <c r="AH19" s="44"/>
      <c r="AI19" s="40"/>
      <c r="AJ19" s="41"/>
      <c r="AK19" s="41"/>
      <c r="AL19" s="42"/>
      <c r="AM19" s="43"/>
      <c r="AN19" s="41"/>
      <c r="AO19" s="41"/>
      <c r="AP19" s="41"/>
      <c r="AQ19" s="42"/>
      <c r="AR19" s="44"/>
      <c r="AS19" s="40"/>
      <c r="AT19" s="41"/>
      <c r="AU19" s="41"/>
      <c r="AV19" s="42"/>
      <c r="AW19" s="43"/>
      <c r="AX19" s="172"/>
      <c r="AY19" s="205">
        <v>5</v>
      </c>
      <c r="AZ19" s="221" t="s">
        <v>72</v>
      </c>
    </row>
    <row r="20" spans="1:52" ht="12.75">
      <c r="A20" s="83" t="s">
        <v>103</v>
      </c>
      <c r="B20" s="37" t="s">
        <v>36</v>
      </c>
      <c r="C20" s="38">
        <f t="shared" si="2"/>
        <v>16</v>
      </c>
      <c r="D20" s="39">
        <f>SUM(I20,N20,S20,AC20,AH20,AM20,AR20,AW19)</f>
        <v>3</v>
      </c>
      <c r="E20" s="40"/>
      <c r="F20" s="41"/>
      <c r="G20" s="41"/>
      <c r="H20" s="42"/>
      <c r="I20" s="43"/>
      <c r="J20" s="41">
        <v>8</v>
      </c>
      <c r="K20" s="41">
        <v>0</v>
      </c>
      <c r="L20" s="41">
        <v>8</v>
      </c>
      <c r="M20" s="42" t="s">
        <v>19</v>
      </c>
      <c r="N20" s="43">
        <v>3</v>
      </c>
      <c r="O20" s="41"/>
      <c r="P20" s="41"/>
      <c r="Q20" s="41"/>
      <c r="R20" s="42"/>
      <c r="S20" s="44"/>
      <c r="T20" s="41"/>
      <c r="U20" s="41"/>
      <c r="V20" s="41"/>
      <c r="W20" s="42"/>
      <c r="X20" s="44"/>
      <c r="Y20" s="41"/>
      <c r="Z20" s="41"/>
      <c r="AA20" s="41"/>
      <c r="AB20" s="42"/>
      <c r="AC20" s="44"/>
      <c r="AD20" s="41"/>
      <c r="AE20" s="41"/>
      <c r="AF20" s="41"/>
      <c r="AG20" s="42"/>
      <c r="AH20" s="44"/>
      <c r="AI20" s="40"/>
      <c r="AJ20" s="41"/>
      <c r="AK20" s="41"/>
      <c r="AL20" s="42"/>
      <c r="AM20" s="43"/>
      <c r="AN20" s="41"/>
      <c r="AO20" s="41"/>
      <c r="AP20" s="41"/>
      <c r="AQ20" s="42"/>
      <c r="AR20" s="44"/>
      <c r="AS20" s="40"/>
      <c r="AT20" s="41"/>
      <c r="AU20" s="41"/>
      <c r="AV20" s="42"/>
      <c r="AW20" s="43"/>
      <c r="AX20" s="173" t="s">
        <v>102</v>
      </c>
      <c r="AY20" s="207"/>
      <c r="AZ20" s="222"/>
    </row>
    <row r="21" spans="1:52" ht="12.75">
      <c r="A21" s="83" t="s">
        <v>104</v>
      </c>
      <c r="B21" s="37" t="s">
        <v>37</v>
      </c>
      <c r="C21" s="38">
        <f t="shared" si="2"/>
        <v>12</v>
      </c>
      <c r="D21" s="39">
        <f>SUM(I21,N21,S21,AC21,AH21,AM21,AR21,AW19)</f>
        <v>4</v>
      </c>
      <c r="E21" s="40">
        <v>8</v>
      </c>
      <c r="F21" s="41">
        <v>4</v>
      </c>
      <c r="G21" s="41">
        <v>0</v>
      </c>
      <c r="H21" s="42" t="s">
        <v>19</v>
      </c>
      <c r="I21" s="43">
        <v>4</v>
      </c>
      <c r="J21" s="41"/>
      <c r="K21" s="41"/>
      <c r="L21" s="41"/>
      <c r="M21" s="42"/>
      <c r="N21" s="43"/>
      <c r="O21" s="41"/>
      <c r="P21" s="41"/>
      <c r="Q21" s="41"/>
      <c r="R21" s="42"/>
      <c r="S21" s="44"/>
      <c r="T21" s="41"/>
      <c r="U21" s="41"/>
      <c r="V21" s="41"/>
      <c r="W21" s="42"/>
      <c r="X21" s="44"/>
      <c r="Y21" s="41"/>
      <c r="Z21" s="41"/>
      <c r="AA21" s="41"/>
      <c r="AB21" s="42"/>
      <c r="AC21" s="44"/>
      <c r="AD21" s="41"/>
      <c r="AE21" s="41"/>
      <c r="AF21" s="41"/>
      <c r="AG21" s="42"/>
      <c r="AH21" s="44"/>
      <c r="AI21" s="40"/>
      <c r="AJ21" s="41"/>
      <c r="AK21" s="41"/>
      <c r="AL21" s="42"/>
      <c r="AM21" s="43"/>
      <c r="AN21" s="41"/>
      <c r="AO21" s="41"/>
      <c r="AP21" s="41"/>
      <c r="AQ21" s="42"/>
      <c r="AR21" s="44"/>
      <c r="AS21" s="40"/>
      <c r="AT21" s="41"/>
      <c r="AU21" s="41"/>
      <c r="AV21" s="42"/>
      <c r="AW21" s="43"/>
      <c r="AX21" s="172"/>
      <c r="AY21" s="136">
        <v>4</v>
      </c>
      <c r="AZ21" s="172" t="s">
        <v>76</v>
      </c>
    </row>
    <row r="22" spans="1:52" ht="12.75">
      <c r="A22" s="83" t="s">
        <v>105</v>
      </c>
      <c r="B22" s="37" t="s">
        <v>38</v>
      </c>
      <c r="C22" s="38">
        <f t="shared" si="2"/>
        <v>16</v>
      </c>
      <c r="D22" s="39">
        <f>SUM(I22,N22,S22,AC22,AH22,AM22,AR22,AW20)</f>
        <v>4</v>
      </c>
      <c r="E22" s="40"/>
      <c r="F22" s="41"/>
      <c r="G22" s="41"/>
      <c r="H22" s="42"/>
      <c r="I22" s="43"/>
      <c r="J22" s="41">
        <v>8</v>
      </c>
      <c r="K22" s="41">
        <v>0</v>
      </c>
      <c r="L22" s="41">
        <v>8</v>
      </c>
      <c r="M22" s="42" t="s">
        <v>20</v>
      </c>
      <c r="N22" s="43">
        <v>4</v>
      </c>
      <c r="O22" s="41"/>
      <c r="P22" s="41"/>
      <c r="Q22" s="41"/>
      <c r="R22" s="42"/>
      <c r="S22" s="44"/>
      <c r="T22" s="41"/>
      <c r="U22" s="41"/>
      <c r="V22" s="41"/>
      <c r="W22" s="42"/>
      <c r="X22" s="44"/>
      <c r="Y22" s="41"/>
      <c r="Z22" s="41"/>
      <c r="AA22" s="41"/>
      <c r="AB22" s="42"/>
      <c r="AC22" s="44"/>
      <c r="AD22" s="41"/>
      <c r="AE22" s="41"/>
      <c r="AF22" s="41"/>
      <c r="AG22" s="42"/>
      <c r="AH22" s="44"/>
      <c r="AI22" s="40"/>
      <c r="AJ22" s="41"/>
      <c r="AK22" s="41"/>
      <c r="AL22" s="42"/>
      <c r="AM22" s="43"/>
      <c r="AN22" s="41"/>
      <c r="AO22" s="41"/>
      <c r="AP22" s="41"/>
      <c r="AQ22" s="42"/>
      <c r="AR22" s="44"/>
      <c r="AS22" s="40"/>
      <c r="AT22" s="41"/>
      <c r="AU22" s="41"/>
      <c r="AV22" s="42"/>
      <c r="AW22" s="43"/>
      <c r="AX22" s="172" t="s">
        <v>134</v>
      </c>
      <c r="AY22" s="136">
        <v>4</v>
      </c>
      <c r="AZ22" s="172" t="s">
        <v>70</v>
      </c>
    </row>
    <row r="23" spans="1:52" ht="19.5">
      <c r="A23" s="83" t="s">
        <v>127</v>
      </c>
      <c r="B23" s="37" t="s">
        <v>39</v>
      </c>
      <c r="C23" s="38">
        <f t="shared" si="2"/>
        <v>8</v>
      </c>
      <c r="D23" s="39">
        <f>SUM(I23,N23,S23,AC23,AH23,AM23,AR23,AW21)</f>
        <v>4</v>
      </c>
      <c r="E23" s="40"/>
      <c r="F23" s="41"/>
      <c r="G23" s="41"/>
      <c r="H23" s="42"/>
      <c r="I23" s="43"/>
      <c r="J23" s="41"/>
      <c r="K23" s="41"/>
      <c r="L23" s="41"/>
      <c r="M23" s="42"/>
      <c r="N23" s="43"/>
      <c r="O23" s="41">
        <v>8</v>
      </c>
      <c r="P23" s="41">
        <v>0</v>
      </c>
      <c r="Q23" s="41">
        <v>0</v>
      </c>
      <c r="R23" s="42" t="s">
        <v>19</v>
      </c>
      <c r="S23" s="44">
        <v>4</v>
      </c>
      <c r="T23" s="41"/>
      <c r="U23" s="41"/>
      <c r="V23" s="41"/>
      <c r="W23" s="42"/>
      <c r="X23" s="44"/>
      <c r="Y23" s="41"/>
      <c r="Z23" s="41"/>
      <c r="AA23" s="41"/>
      <c r="AB23" s="42"/>
      <c r="AC23" s="44"/>
      <c r="AD23" s="41"/>
      <c r="AE23" s="41"/>
      <c r="AF23" s="41"/>
      <c r="AG23" s="42"/>
      <c r="AH23" s="44"/>
      <c r="AI23" s="40"/>
      <c r="AJ23" s="41"/>
      <c r="AK23" s="41"/>
      <c r="AL23" s="42"/>
      <c r="AM23" s="43"/>
      <c r="AN23" s="41"/>
      <c r="AO23" s="41"/>
      <c r="AP23" s="41"/>
      <c r="AQ23" s="42"/>
      <c r="AR23" s="44"/>
      <c r="AS23" s="40"/>
      <c r="AT23" s="41"/>
      <c r="AU23" s="41"/>
      <c r="AV23" s="42"/>
      <c r="AW23" s="43"/>
      <c r="AX23" s="176" t="s">
        <v>130</v>
      </c>
      <c r="AY23" s="136">
        <v>3</v>
      </c>
      <c r="AZ23" s="172" t="s">
        <v>93</v>
      </c>
    </row>
    <row r="24" spans="1:52" ht="12.75">
      <c r="A24" s="83" t="s">
        <v>123</v>
      </c>
      <c r="B24" s="37" t="s">
        <v>48</v>
      </c>
      <c r="C24" s="38">
        <f t="shared" si="2"/>
        <v>8</v>
      </c>
      <c r="D24" s="164">
        <f>SUM(I24,N24,S24,AC24,AH24,AM24,AR24,AW34)</f>
        <v>4</v>
      </c>
      <c r="E24" s="56"/>
      <c r="F24" s="57"/>
      <c r="G24" s="57"/>
      <c r="H24" s="58"/>
      <c r="I24" s="59"/>
      <c r="J24" s="57"/>
      <c r="K24" s="57"/>
      <c r="L24" s="57"/>
      <c r="M24" s="58"/>
      <c r="N24" s="59"/>
      <c r="O24" s="56">
        <v>4</v>
      </c>
      <c r="P24" s="57">
        <v>4</v>
      </c>
      <c r="Q24" s="57">
        <v>0</v>
      </c>
      <c r="R24" s="58" t="s">
        <v>20</v>
      </c>
      <c r="S24" s="59">
        <v>4</v>
      </c>
      <c r="T24" s="60"/>
      <c r="U24" s="60"/>
      <c r="V24" s="60"/>
      <c r="W24" s="61"/>
      <c r="X24" s="62"/>
      <c r="Y24" s="60"/>
      <c r="Z24" s="60"/>
      <c r="AA24" s="60"/>
      <c r="AB24" s="61"/>
      <c r="AC24" s="62"/>
      <c r="AD24" s="51"/>
      <c r="AE24" s="51"/>
      <c r="AF24" s="51"/>
      <c r="AG24" s="52"/>
      <c r="AH24" s="53"/>
      <c r="AI24" s="40"/>
      <c r="AJ24" s="41"/>
      <c r="AK24" s="41"/>
      <c r="AL24" s="42"/>
      <c r="AM24" s="43"/>
      <c r="AN24" s="51"/>
      <c r="AO24" s="51"/>
      <c r="AP24" s="51"/>
      <c r="AQ24" s="52"/>
      <c r="AR24" s="53"/>
      <c r="AS24" s="40"/>
      <c r="AT24" s="41"/>
      <c r="AU24" s="41"/>
      <c r="AV24" s="42"/>
      <c r="AW24" s="43"/>
      <c r="AX24" s="172"/>
      <c r="AY24" s="136"/>
      <c r="AZ24" s="172"/>
    </row>
    <row r="25" spans="1:52" ht="12.75">
      <c r="A25" s="36"/>
      <c r="B25" s="48" t="s">
        <v>18</v>
      </c>
      <c r="C25" s="165">
        <f>SUM(C16:C24)</f>
        <v>124</v>
      </c>
      <c r="D25" s="49">
        <f>SUM(D16:D24)</f>
        <v>31</v>
      </c>
      <c r="H25" s="149"/>
      <c r="I25" s="84"/>
      <c r="M25" s="149"/>
      <c r="N25" s="85"/>
      <c r="R25" s="149"/>
      <c r="S25" s="85"/>
      <c r="W25" s="149"/>
      <c r="X25" s="85"/>
      <c r="AB25" s="149"/>
      <c r="AC25" s="85"/>
      <c r="AG25" s="87"/>
      <c r="AH25" s="86"/>
      <c r="AM25" s="85"/>
      <c r="AQ25" s="87"/>
      <c r="AR25" s="86"/>
      <c r="AV25" s="87"/>
      <c r="AW25" s="84"/>
      <c r="AX25" s="174"/>
      <c r="AY25" s="147"/>
      <c r="AZ25" s="185"/>
    </row>
    <row r="26" spans="1:52" ht="12.75">
      <c r="A26" s="17"/>
      <c r="B26" s="50" t="s">
        <v>28</v>
      </c>
      <c r="C26" s="128"/>
      <c r="D26" s="131"/>
      <c r="E26" s="128"/>
      <c r="F26" s="129"/>
      <c r="G26" s="129"/>
      <c r="H26" s="130"/>
      <c r="I26" s="131"/>
      <c r="J26" s="129"/>
      <c r="K26" s="129"/>
      <c r="L26" s="129"/>
      <c r="M26" s="130"/>
      <c r="N26" s="131"/>
      <c r="O26" s="129"/>
      <c r="P26" s="129"/>
      <c r="Q26" s="129"/>
      <c r="R26" s="130"/>
      <c r="S26" s="132"/>
      <c r="T26" s="129"/>
      <c r="U26" s="129"/>
      <c r="V26" s="129"/>
      <c r="W26" s="130"/>
      <c r="X26" s="132"/>
      <c r="Y26" s="129"/>
      <c r="Z26" s="129"/>
      <c r="AA26" s="129"/>
      <c r="AB26" s="130"/>
      <c r="AC26" s="132"/>
      <c r="AD26" s="32"/>
      <c r="AE26" s="32"/>
      <c r="AF26" s="32"/>
      <c r="AG26" s="33"/>
      <c r="AH26" s="35"/>
      <c r="AI26" s="31"/>
      <c r="AJ26" s="32"/>
      <c r="AK26" s="32"/>
      <c r="AL26" s="33"/>
      <c r="AM26" s="34"/>
      <c r="AN26" s="32"/>
      <c r="AO26" s="32"/>
      <c r="AP26" s="32"/>
      <c r="AQ26" s="33"/>
      <c r="AR26" s="35"/>
      <c r="AS26" s="31"/>
      <c r="AT26" s="32"/>
      <c r="AU26" s="32"/>
      <c r="AV26" s="33"/>
      <c r="AW26" s="34"/>
      <c r="AX26" s="175"/>
      <c r="AY26" s="135"/>
      <c r="AZ26" s="172"/>
    </row>
    <row r="27" spans="1:52" ht="12.75">
      <c r="A27" s="83" t="s">
        <v>106</v>
      </c>
      <c r="B27" s="37" t="s">
        <v>41</v>
      </c>
      <c r="C27" s="38">
        <f aca="true" t="shared" si="3" ref="C27:C44">E27+F27+G27+J27+K27+L27+O27+P27+Q27+T27+U27+V27+Y27+Z27+AA27</f>
        <v>16</v>
      </c>
      <c r="D27" s="39">
        <f aca="true" t="shared" si="4" ref="D27:D39">SUM(I27,N27,S27,AC27,AH27,AM27,AR27,AW26)</f>
        <v>3</v>
      </c>
      <c r="E27" s="40">
        <v>8</v>
      </c>
      <c r="F27" s="41">
        <v>8</v>
      </c>
      <c r="G27" s="41">
        <v>0</v>
      </c>
      <c r="H27" s="42" t="s">
        <v>20</v>
      </c>
      <c r="I27" s="43">
        <v>3</v>
      </c>
      <c r="J27" s="41"/>
      <c r="K27" s="41"/>
      <c r="L27" s="41"/>
      <c r="M27" s="42"/>
      <c r="N27" s="43"/>
      <c r="O27" s="51"/>
      <c r="P27" s="51"/>
      <c r="Q27" s="51"/>
      <c r="R27" s="52"/>
      <c r="S27" s="53"/>
      <c r="T27" s="51"/>
      <c r="U27" s="51"/>
      <c r="V27" s="51"/>
      <c r="W27" s="52"/>
      <c r="X27" s="53"/>
      <c r="Y27" s="51"/>
      <c r="Z27" s="51"/>
      <c r="AA27" s="51"/>
      <c r="AB27" s="52"/>
      <c r="AC27" s="53"/>
      <c r="AD27" s="51"/>
      <c r="AE27" s="51"/>
      <c r="AF27" s="51"/>
      <c r="AG27" s="52"/>
      <c r="AH27" s="53"/>
      <c r="AI27" s="40"/>
      <c r="AJ27" s="41"/>
      <c r="AK27" s="41"/>
      <c r="AL27" s="42"/>
      <c r="AM27" s="43"/>
      <c r="AN27" s="51"/>
      <c r="AO27" s="51"/>
      <c r="AP27" s="51"/>
      <c r="AQ27" s="52"/>
      <c r="AR27" s="53"/>
      <c r="AS27" s="40"/>
      <c r="AT27" s="41"/>
      <c r="AU27" s="41"/>
      <c r="AV27" s="42"/>
      <c r="AW27" s="43"/>
      <c r="AX27" s="172"/>
      <c r="AY27" s="205">
        <v>7</v>
      </c>
      <c r="AZ27" s="172" t="s">
        <v>73</v>
      </c>
    </row>
    <row r="28" spans="1:52" ht="12.75">
      <c r="A28" s="83" t="s">
        <v>107</v>
      </c>
      <c r="B28" s="37" t="s">
        <v>42</v>
      </c>
      <c r="C28" s="38">
        <f t="shared" si="3"/>
        <v>12</v>
      </c>
      <c r="D28" s="39">
        <f t="shared" si="4"/>
        <v>4</v>
      </c>
      <c r="E28" s="40"/>
      <c r="F28" s="41"/>
      <c r="G28" s="41"/>
      <c r="H28" s="42"/>
      <c r="I28" s="43"/>
      <c r="J28" s="41">
        <v>8</v>
      </c>
      <c r="K28" s="41">
        <v>0</v>
      </c>
      <c r="L28" s="41">
        <v>4</v>
      </c>
      <c r="M28" s="42" t="s">
        <v>19</v>
      </c>
      <c r="N28" s="43">
        <v>4</v>
      </c>
      <c r="O28" s="51"/>
      <c r="P28" s="51"/>
      <c r="Q28" s="51"/>
      <c r="R28" s="52"/>
      <c r="S28" s="53"/>
      <c r="T28" s="51"/>
      <c r="U28" s="51"/>
      <c r="V28" s="51"/>
      <c r="W28" s="52"/>
      <c r="X28" s="53"/>
      <c r="Y28" s="51"/>
      <c r="Z28" s="51"/>
      <c r="AA28" s="51"/>
      <c r="AB28" s="52"/>
      <c r="AC28" s="53"/>
      <c r="AD28" s="51"/>
      <c r="AE28" s="51"/>
      <c r="AF28" s="51"/>
      <c r="AG28" s="52"/>
      <c r="AH28" s="53"/>
      <c r="AI28" s="40"/>
      <c r="AJ28" s="41"/>
      <c r="AK28" s="41"/>
      <c r="AL28" s="42"/>
      <c r="AM28" s="43"/>
      <c r="AN28" s="51"/>
      <c r="AO28" s="51"/>
      <c r="AP28" s="51"/>
      <c r="AQ28" s="52"/>
      <c r="AR28" s="53"/>
      <c r="AS28" s="40"/>
      <c r="AT28" s="41"/>
      <c r="AU28" s="41"/>
      <c r="AV28" s="42"/>
      <c r="AW28" s="43"/>
      <c r="AX28" s="173" t="s">
        <v>106</v>
      </c>
      <c r="AY28" s="207"/>
      <c r="AZ28" s="172" t="s">
        <v>74</v>
      </c>
    </row>
    <row r="29" spans="1:52" ht="12.75">
      <c r="A29" s="83" t="s">
        <v>108</v>
      </c>
      <c r="B29" s="37" t="s">
        <v>44</v>
      </c>
      <c r="C29" s="38">
        <f t="shared" si="3"/>
        <v>16</v>
      </c>
      <c r="D29" s="39">
        <f t="shared" si="4"/>
        <v>5</v>
      </c>
      <c r="E29" s="40"/>
      <c r="F29" s="41"/>
      <c r="G29" s="41"/>
      <c r="H29" s="42"/>
      <c r="I29" s="43"/>
      <c r="J29" s="41"/>
      <c r="K29" s="41"/>
      <c r="L29" s="41"/>
      <c r="M29" s="42"/>
      <c r="N29" s="43"/>
      <c r="O29" s="51">
        <v>8</v>
      </c>
      <c r="P29" s="51">
        <v>8</v>
      </c>
      <c r="Q29" s="51">
        <v>0</v>
      </c>
      <c r="R29" s="52" t="s">
        <v>19</v>
      </c>
      <c r="S29" s="53">
        <v>5</v>
      </c>
      <c r="T29" s="51"/>
      <c r="U29" s="51"/>
      <c r="V29" s="51"/>
      <c r="W29" s="52"/>
      <c r="X29" s="53"/>
      <c r="Y29" s="51"/>
      <c r="Z29" s="51"/>
      <c r="AA29" s="51"/>
      <c r="AB29" s="52"/>
      <c r="AC29" s="53"/>
      <c r="AD29" s="51"/>
      <c r="AE29" s="51"/>
      <c r="AF29" s="51"/>
      <c r="AG29" s="52"/>
      <c r="AH29" s="53"/>
      <c r="AI29" s="40"/>
      <c r="AJ29" s="41"/>
      <c r="AK29" s="41"/>
      <c r="AL29" s="42"/>
      <c r="AM29" s="43"/>
      <c r="AN29" s="51"/>
      <c r="AO29" s="51"/>
      <c r="AP29" s="51"/>
      <c r="AQ29" s="52"/>
      <c r="AR29" s="53"/>
      <c r="AS29" s="40"/>
      <c r="AT29" s="41"/>
      <c r="AU29" s="41"/>
      <c r="AV29" s="42"/>
      <c r="AW29" s="43"/>
      <c r="AX29" s="173" t="s">
        <v>118</v>
      </c>
      <c r="AY29" s="205"/>
      <c r="AZ29" s="218"/>
    </row>
    <row r="30" spans="1:52" ht="12.75">
      <c r="A30" s="83" t="s">
        <v>109</v>
      </c>
      <c r="B30" s="37" t="s">
        <v>43</v>
      </c>
      <c r="C30" s="38">
        <f t="shared" si="3"/>
        <v>16</v>
      </c>
      <c r="D30" s="39">
        <v>6</v>
      </c>
      <c r="E30" s="40"/>
      <c r="F30" s="41"/>
      <c r="G30" s="41"/>
      <c r="H30" s="42"/>
      <c r="I30" s="43"/>
      <c r="J30" s="41"/>
      <c r="K30" s="41"/>
      <c r="L30" s="41"/>
      <c r="M30" s="42"/>
      <c r="N30" s="43"/>
      <c r="O30" s="51"/>
      <c r="P30" s="51"/>
      <c r="Q30" s="51"/>
      <c r="R30" s="52"/>
      <c r="S30" s="53"/>
      <c r="T30" s="51">
        <v>8</v>
      </c>
      <c r="U30" s="51">
        <v>8</v>
      </c>
      <c r="V30" s="51">
        <v>0</v>
      </c>
      <c r="W30" s="52" t="s">
        <v>19</v>
      </c>
      <c r="X30" s="53">
        <v>6</v>
      </c>
      <c r="Y30" s="51"/>
      <c r="Z30" s="51"/>
      <c r="AA30" s="51"/>
      <c r="AB30" s="52"/>
      <c r="AC30" s="53"/>
      <c r="AD30" s="51"/>
      <c r="AE30" s="51"/>
      <c r="AF30" s="51"/>
      <c r="AG30" s="52"/>
      <c r="AH30" s="53"/>
      <c r="AI30" s="40"/>
      <c r="AJ30" s="41"/>
      <c r="AK30" s="41"/>
      <c r="AL30" s="42"/>
      <c r="AM30" s="43"/>
      <c r="AN30" s="51"/>
      <c r="AO30" s="51"/>
      <c r="AP30" s="51"/>
      <c r="AQ30" s="52"/>
      <c r="AR30" s="53"/>
      <c r="AS30" s="40"/>
      <c r="AT30" s="41"/>
      <c r="AU30" s="41"/>
      <c r="AV30" s="42"/>
      <c r="AW30" s="43"/>
      <c r="AX30" s="173" t="s">
        <v>108</v>
      </c>
      <c r="AY30" s="207"/>
      <c r="AZ30" s="220"/>
    </row>
    <row r="31" spans="1:52" ht="12.75">
      <c r="A31" s="83" t="s">
        <v>110</v>
      </c>
      <c r="B31" s="37" t="s">
        <v>45</v>
      </c>
      <c r="C31" s="38">
        <f t="shared" si="3"/>
        <v>16</v>
      </c>
      <c r="D31" s="39">
        <v>4</v>
      </c>
      <c r="E31" s="40"/>
      <c r="F31" s="41"/>
      <c r="G31" s="41"/>
      <c r="H31" s="42"/>
      <c r="I31" s="43"/>
      <c r="J31" s="41"/>
      <c r="K31" s="41"/>
      <c r="L31" s="41"/>
      <c r="M31" s="42"/>
      <c r="N31" s="43"/>
      <c r="O31" s="51"/>
      <c r="P31" s="51"/>
      <c r="Q31" s="51"/>
      <c r="R31" s="52"/>
      <c r="S31" s="53"/>
      <c r="T31" s="40">
        <v>8</v>
      </c>
      <c r="U31" s="41">
        <v>0</v>
      </c>
      <c r="V31" s="41">
        <v>8</v>
      </c>
      <c r="W31" s="42" t="s">
        <v>20</v>
      </c>
      <c r="X31" s="43">
        <v>4</v>
      </c>
      <c r="Y31" s="51"/>
      <c r="Z31" s="51"/>
      <c r="AA31" s="51"/>
      <c r="AB31" s="52"/>
      <c r="AC31" s="53"/>
      <c r="AD31" s="51"/>
      <c r="AE31" s="51"/>
      <c r="AF31" s="51"/>
      <c r="AG31" s="52"/>
      <c r="AH31" s="53"/>
      <c r="AI31" s="40"/>
      <c r="AJ31" s="41"/>
      <c r="AK31" s="41"/>
      <c r="AL31" s="42"/>
      <c r="AM31" s="43"/>
      <c r="AN31" s="51"/>
      <c r="AO31" s="51"/>
      <c r="AP31" s="51"/>
      <c r="AQ31" s="52"/>
      <c r="AR31" s="53"/>
      <c r="AS31" s="40"/>
      <c r="AT31" s="41"/>
      <c r="AU31" s="41"/>
      <c r="AV31" s="42"/>
      <c r="AW31" s="43"/>
      <c r="AX31" s="172"/>
      <c r="AY31" s="136">
        <v>4</v>
      </c>
      <c r="AZ31" s="172" t="s">
        <v>78</v>
      </c>
    </row>
    <row r="32" spans="1:52" ht="12.75">
      <c r="A32" s="83" t="s">
        <v>124</v>
      </c>
      <c r="B32" s="37" t="s">
        <v>46</v>
      </c>
      <c r="C32" s="38">
        <f t="shared" si="3"/>
        <v>16</v>
      </c>
      <c r="D32" s="39">
        <f t="shared" si="4"/>
        <v>5</v>
      </c>
      <c r="E32" s="40"/>
      <c r="F32" s="41"/>
      <c r="G32" s="41"/>
      <c r="H32" s="42"/>
      <c r="I32" s="43"/>
      <c r="J32" s="41"/>
      <c r="K32" s="41"/>
      <c r="L32" s="41"/>
      <c r="M32" s="42"/>
      <c r="N32" s="43"/>
      <c r="O32" s="51">
        <v>8</v>
      </c>
      <c r="P32" s="51">
        <v>0</v>
      </c>
      <c r="Q32" s="51">
        <v>8</v>
      </c>
      <c r="R32" s="52" t="s">
        <v>20</v>
      </c>
      <c r="S32" s="53">
        <v>5</v>
      </c>
      <c r="T32" s="51"/>
      <c r="U32" s="51"/>
      <c r="V32" s="51"/>
      <c r="W32" s="52"/>
      <c r="X32" s="53"/>
      <c r="Y32" s="51"/>
      <c r="Z32" s="51"/>
      <c r="AA32" s="51"/>
      <c r="AB32" s="52"/>
      <c r="AC32" s="53"/>
      <c r="AD32" s="51"/>
      <c r="AE32" s="51"/>
      <c r="AF32" s="51"/>
      <c r="AG32" s="52"/>
      <c r="AH32" s="53"/>
      <c r="AI32" s="40"/>
      <c r="AJ32" s="41"/>
      <c r="AK32" s="41"/>
      <c r="AL32" s="42"/>
      <c r="AM32" s="43"/>
      <c r="AN32" s="51"/>
      <c r="AO32" s="51"/>
      <c r="AP32" s="51"/>
      <c r="AQ32" s="52"/>
      <c r="AR32" s="53"/>
      <c r="AS32" s="40"/>
      <c r="AT32" s="41"/>
      <c r="AU32" s="41"/>
      <c r="AV32" s="42"/>
      <c r="AW32" s="43"/>
      <c r="AX32" s="172" t="s">
        <v>104</v>
      </c>
      <c r="AY32" s="136">
        <v>4</v>
      </c>
      <c r="AZ32" s="172" t="s">
        <v>75</v>
      </c>
    </row>
    <row r="33" spans="1:52" ht="12.75">
      <c r="A33" s="83" t="s">
        <v>111</v>
      </c>
      <c r="B33" s="37" t="s">
        <v>47</v>
      </c>
      <c r="C33" s="38">
        <f t="shared" si="3"/>
        <v>12</v>
      </c>
      <c r="D33" s="39">
        <v>3</v>
      </c>
      <c r="E33" s="40"/>
      <c r="F33" s="41"/>
      <c r="G33" s="41"/>
      <c r="H33" s="42"/>
      <c r="I33" s="43"/>
      <c r="J33" s="41"/>
      <c r="K33" s="41"/>
      <c r="L33" s="41"/>
      <c r="M33" s="42"/>
      <c r="N33" s="43"/>
      <c r="O33" s="51"/>
      <c r="P33" s="51"/>
      <c r="Q33" s="51"/>
      <c r="R33" s="52"/>
      <c r="S33" s="53"/>
      <c r="T33" s="51">
        <v>8</v>
      </c>
      <c r="U33" s="51">
        <v>0</v>
      </c>
      <c r="V33" s="51">
        <v>4</v>
      </c>
      <c r="W33" s="52" t="s">
        <v>20</v>
      </c>
      <c r="X33" s="53">
        <v>3</v>
      </c>
      <c r="Y33" s="51"/>
      <c r="Z33" s="51"/>
      <c r="AA33" s="51"/>
      <c r="AB33" s="52"/>
      <c r="AC33" s="53"/>
      <c r="AD33" s="51"/>
      <c r="AE33" s="51"/>
      <c r="AF33" s="51"/>
      <c r="AG33" s="52"/>
      <c r="AH33" s="53"/>
      <c r="AI33" s="40"/>
      <c r="AJ33" s="41"/>
      <c r="AK33" s="41"/>
      <c r="AL33" s="42"/>
      <c r="AM33" s="43"/>
      <c r="AN33" s="51"/>
      <c r="AO33" s="51"/>
      <c r="AP33" s="51"/>
      <c r="AQ33" s="52"/>
      <c r="AR33" s="53"/>
      <c r="AS33" s="40"/>
      <c r="AT33" s="41"/>
      <c r="AU33" s="41"/>
      <c r="AV33" s="42"/>
      <c r="AW33" s="43"/>
      <c r="AX33" s="193" t="s">
        <v>103</v>
      </c>
      <c r="AY33" s="194"/>
      <c r="AZ33" s="172"/>
    </row>
    <row r="34" spans="1:52" ht="12.75">
      <c r="A34" s="83" t="s">
        <v>112</v>
      </c>
      <c r="B34" s="37" t="s">
        <v>62</v>
      </c>
      <c r="C34" s="38">
        <f t="shared" si="3"/>
        <v>12</v>
      </c>
      <c r="D34" s="39">
        <f t="shared" si="4"/>
        <v>3</v>
      </c>
      <c r="E34" s="40"/>
      <c r="F34" s="41"/>
      <c r="G34" s="41"/>
      <c r="H34" s="42"/>
      <c r="I34" s="43"/>
      <c r="J34" s="41"/>
      <c r="K34" s="41"/>
      <c r="L34" s="41"/>
      <c r="M34" s="42"/>
      <c r="N34" s="43"/>
      <c r="O34" s="51"/>
      <c r="P34" s="51"/>
      <c r="Q34" s="51"/>
      <c r="R34" s="52"/>
      <c r="S34" s="53"/>
      <c r="T34" s="51"/>
      <c r="U34" s="51"/>
      <c r="V34" s="51"/>
      <c r="W34" s="52"/>
      <c r="X34" s="53"/>
      <c r="Y34" s="51">
        <v>8</v>
      </c>
      <c r="Z34" s="51">
        <v>0</v>
      </c>
      <c r="AA34" s="51">
        <v>4</v>
      </c>
      <c r="AB34" s="52" t="s">
        <v>20</v>
      </c>
      <c r="AC34" s="53">
        <v>3</v>
      </c>
      <c r="AD34" s="51"/>
      <c r="AE34" s="51"/>
      <c r="AF34" s="51"/>
      <c r="AG34" s="52"/>
      <c r="AH34" s="53"/>
      <c r="AI34" s="40"/>
      <c r="AJ34" s="41"/>
      <c r="AK34" s="41"/>
      <c r="AL34" s="42"/>
      <c r="AM34" s="43"/>
      <c r="AN34" s="51"/>
      <c r="AO34" s="51"/>
      <c r="AP34" s="51"/>
      <c r="AQ34" s="52"/>
      <c r="AR34" s="53"/>
      <c r="AS34" s="40"/>
      <c r="AT34" s="41"/>
      <c r="AU34" s="41"/>
      <c r="AV34" s="42"/>
      <c r="AW34" s="43"/>
      <c r="AX34" s="193" t="s">
        <v>124</v>
      </c>
      <c r="AY34" s="194"/>
      <c r="AZ34" s="172"/>
    </row>
    <row r="35" spans="1:52" ht="12.75">
      <c r="A35" s="195" t="s">
        <v>137</v>
      </c>
      <c r="B35" s="37" t="s">
        <v>49</v>
      </c>
      <c r="C35" s="38">
        <f t="shared" si="3"/>
        <v>8</v>
      </c>
      <c r="D35" s="39">
        <f t="shared" si="4"/>
        <v>2</v>
      </c>
      <c r="E35" s="40"/>
      <c r="F35" s="41"/>
      <c r="G35" s="41"/>
      <c r="H35" s="42"/>
      <c r="I35" s="43"/>
      <c r="J35" s="40">
        <v>4</v>
      </c>
      <c r="K35" s="41">
        <v>4</v>
      </c>
      <c r="L35" s="41">
        <v>0</v>
      </c>
      <c r="M35" s="42" t="s">
        <v>20</v>
      </c>
      <c r="N35" s="43">
        <v>2</v>
      </c>
      <c r="O35" s="51"/>
      <c r="P35" s="51"/>
      <c r="Q35" s="51"/>
      <c r="R35" s="52"/>
      <c r="S35" s="53"/>
      <c r="T35" s="51"/>
      <c r="U35" s="51"/>
      <c r="V35" s="51"/>
      <c r="W35" s="52"/>
      <c r="X35" s="53"/>
      <c r="Y35" s="51"/>
      <c r="Z35" s="51"/>
      <c r="AA35" s="51"/>
      <c r="AB35" s="52"/>
      <c r="AC35" s="53"/>
      <c r="AD35" s="51"/>
      <c r="AE35" s="51"/>
      <c r="AF35" s="51"/>
      <c r="AG35" s="52"/>
      <c r="AH35" s="53"/>
      <c r="AI35" s="40"/>
      <c r="AJ35" s="41"/>
      <c r="AK35" s="41"/>
      <c r="AL35" s="42"/>
      <c r="AM35" s="43"/>
      <c r="AN35" s="51"/>
      <c r="AO35" s="51"/>
      <c r="AP35" s="51"/>
      <c r="AQ35" s="52"/>
      <c r="AR35" s="53"/>
      <c r="AS35" s="40"/>
      <c r="AT35" s="41"/>
      <c r="AU35" s="41"/>
      <c r="AV35" s="42"/>
      <c r="AW35" s="43"/>
      <c r="AX35" s="172"/>
      <c r="AY35" s="136"/>
      <c r="AZ35" s="172"/>
    </row>
    <row r="36" spans="1:52" ht="12.75">
      <c r="A36" s="83" t="s">
        <v>113</v>
      </c>
      <c r="B36" s="37" t="s">
        <v>50</v>
      </c>
      <c r="C36" s="38">
        <f t="shared" si="3"/>
        <v>8</v>
      </c>
      <c r="D36" s="39">
        <f t="shared" si="4"/>
        <v>3</v>
      </c>
      <c r="E36" s="40"/>
      <c r="F36" s="41"/>
      <c r="G36" s="41"/>
      <c r="H36" s="42"/>
      <c r="I36" s="43"/>
      <c r="J36" s="41"/>
      <c r="K36" s="41"/>
      <c r="L36" s="41"/>
      <c r="M36" s="42"/>
      <c r="N36" s="43"/>
      <c r="O36" s="41">
        <v>4</v>
      </c>
      <c r="P36" s="41">
        <v>0</v>
      </c>
      <c r="Q36" s="41">
        <v>4</v>
      </c>
      <c r="R36" s="42" t="s">
        <v>20</v>
      </c>
      <c r="S36" s="43">
        <v>3</v>
      </c>
      <c r="T36" s="51"/>
      <c r="U36" s="51"/>
      <c r="V36" s="51"/>
      <c r="W36" s="52"/>
      <c r="X36" s="53"/>
      <c r="Y36" s="51"/>
      <c r="Z36" s="51"/>
      <c r="AA36" s="51"/>
      <c r="AB36" s="52"/>
      <c r="AC36" s="53"/>
      <c r="AD36" s="51"/>
      <c r="AE36" s="51"/>
      <c r="AF36" s="51"/>
      <c r="AG36" s="52"/>
      <c r="AH36" s="53"/>
      <c r="AI36" s="40"/>
      <c r="AJ36" s="41"/>
      <c r="AK36" s="41"/>
      <c r="AL36" s="42"/>
      <c r="AM36" s="43"/>
      <c r="AN36" s="51"/>
      <c r="AO36" s="51"/>
      <c r="AP36" s="51"/>
      <c r="AQ36" s="52"/>
      <c r="AR36" s="53"/>
      <c r="AS36" s="40"/>
      <c r="AT36" s="41"/>
      <c r="AU36" s="41"/>
      <c r="AV36" s="42"/>
      <c r="AW36" s="43"/>
      <c r="AX36" s="173" t="s">
        <v>135</v>
      </c>
      <c r="AY36" s="205">
        <v>3</v>
      </c>
      <c r="AZ36" s="212" t="s">
        <v>77</v>
      </c>
    </row>
    <row r="37" spans="1:52" ht="12.75">
      <c r="A37" s="83" t="s">
        <v>114</v>
      </c>
      <c r="B37" s="37" t="s">
        <v>51</v>
      </c>
      <c r="C37" s="38">
        <f t="shared" si="3"/>
        <v>8</v>
      </c>
      <c r="D37" s="39">
        <v>4</v>
      </c>
      <c r="E37" s="40"/>
      <c r="F37" s="41"/>
      <c r="G37" s="41"/>
      <c r="H37" s="42"/>
      <c r="I37" s="43"/>
      <c r="J37" s="41"/>
      <c r="K37" s="41"/>
      <c r="L37" s="41"/>
      <c r="M37" s="42"/>
      <c r="N37" s="43"/>
      <c r="O37" s="51"/>
      <c r="P37" s="51"/>
      <c r="Q37" s="51"/>
      <c r="R37" s="52"/>
      <c r="S37" s="53"/>
      <c r="T37" s="51">
        <v>4</v>
      </c>
      <c r="U37" s="51">
        <v>0</v>
      </c>
      <c r="V37" s="51">
        <v>4</v>
      </c>
      <c r="W37" s="52" t="s">
        <v>19</v>
      </c>
      <c r="X37" s="53">
        <v>4</v>
      </c>
      <c r="Y37" s="51"/>
      <c r="Z37" s="51"/>
      <c r="AA37" s="51"/>
      <c r="AB37" s="52"/>
      <c r="AC37" s="53"/>
      <c r="AD37" s="51"/>
      <c r="AE37" s="51"/>
      <c r="AF37" s="51"/>
      <c r="AG37" s="52"/>
      <c r="AH37" s="53"/>
      <c r="AI37" s="40"/>
      <c r="AJ37" s="41"/>
      <c r="AK37" s="41"/>
      <c r="AL37" s="42"/>
      <c r="AM37" s="43"/>
      <c r="AN37" s="51"/>
      <c r="AO37" s="51"/>
      <c r="AP37" s="51"/>
      <c r="AQ37" s="52"/>
      <c r="AR37" s="53"/>
      <c r="AS37" s="40"/>
      <c r="AT37" s="41"/>
      <c r="AU37" s="41"/>
      <c r="AV37" s="42"/>
      <c r="AW37" s="43"/>
      <c r="AX37" s="173" t="s">
        <v>113</v>
      </c>
      <c r="AY37" s="206"/>
      <c r="AZ37" s="217"/>
    </row>
    <row r="38" spans="1:52" ht="12.75">
      <c r="A38" s="83" t="s">
        <v>115</v>
      </c>
      <c r="B38" s="150" t="s">
        <v>52</v>
      </c>
      <c r="C38" s="38">
        <f t="shared" si="3"/>
        <v>8</v>
      </c>
      <c r="D38" s="55">
        <f t="shared" si="4"/>
        <v>2</v>
      </c>
      <c r="E38" s="56"/>
      <c r="F38" s="57"/>
      <c r="G38" s="57"/>
      <c r="H38" s="58"/>
      <c r="I38" s="59"/>
      <c r="J38" s="57"/>
      <c r="K38" s="57"/>
      <c r="L38" s="57"/>
      <c r="M38" s="58"/>
      <c r="N38" s="59"/>
      <c r="O38" s="60"/>
      <c r="P38" s="60"/>
      <c r="Q38" s="60"/>
      <c r="R38" s="61"/>
      <c r="S38" s="62"/>
      <c r="T38" s="60"/>
      <c r="U38" s="60"/>
      <c r="V38" s="60"/>
      <c r="W38" s="61"/>
      <c r="X38" s="62"/>
      <c r="Y38" s="60">
        <v>4</v>
      </c>
      <c r="Z38" s="60">
        <v>0</v>
      </c>
      <c r="AA38" s="60">
        <v>4</v>
      </c>
      <c r="AB38" s="61" t="s">
        <v>20</v>
      </c>
      <c r="AC38" s="62">
        <v>2</v>
      </c>
      <c r="AD38" s="60"/>
      <c r="AE38" s="60"/>
      <c r="AF38" s="60"/>
      <c r="AG38" s="61"/>
      <c r="AH38" s="62"/>
      <c r="AI38" s="56"/>
      <c r="AJ38" s="57"/>
      <c r="AK38" s="57"/>
      <c r="AL38" s="58"/>
      <c r="AM38" s="59"/>
      <c r="AN38" s="60"/>
      <c r="AO38" s="60"/>
      <c r="AP38" s="60"/>
      <c r="AQ38" s="61"/>
      <c r="AR38" s="62"/>
      <c r="AS38" s="56"/>
      <c r="AT38" s="57"/>
      <c r="AU38" s="57"/>
      <c r="AV38" s="58"/>
      <c r="AW38" s="59"/>
      <c r="AX38" s="173" t="s">
        <v>114</v>
      </c>
      <c r="AY38" s="207"/>
      <c r="AZ38" s="213"/>
    </row>
    <row r="39" spans="1:52" ht="19.5">
      <c r="A39" s="83" t="s">
        <v>116</v>
      </c>
      <c r="B39" s="37" t="s">
        <v>63</v>
      </c>
      <c r="C39" s="38">
        <f t="shared" si="3"/>
        <v>10</v>
      </c>
      <c r="D39" s="39">
        <f t="shared" si="4"/>
        <v>6</v>
      </c>
      <c r="E39" s="40"/>
      <c r="F39" s="41"/>
      <c r="G39" s="41"/>
      <c r="H39" s="42"/>
      <c r="I39" s="43"/>
      <c r="J39" s="41"/>
      <c r="K39" s="41"/>
      <c r="L39" s="41"/>
      <c r="M39" s="42"/>
      <c r="N39" s="43"/>
      <c r="O39" s="51"/>
      <c r="P39" s="51"/>
      <c r="Q39" s="51"/>
      <c r="R39" s="52"/>
      <c r="S39" s="53"/>
      <c r="T39" s="51"/>
      <c r="U39" s="51"/>
      <c r="V39" s="51"/>
      <c r="W39" s="52"/>
      <c r="X39" s="53"/>
      <c r="Y39" s="51">
        <v>0</v>
      </c>
      <c r="Z39" s="51">
        <v>10</v>
      </c>
      <c r="AA39" s="51">
        <v>0</v>
      </c>
      <c r="AB39" s="52" t="s">
        <v>20</v>
      </c>
      <c r="AC39" s="53">
        <v>6</v>
      </c>
      <c r="AD39" s="51"/>
      <c r="AE39" s="51"/>
      <c r="AF39" s="51"/>
      <c r="AG39" s="52"/>
      <c r="AH39" s="53"/>
      <c r="AI39" s="40"/>
      <c r="AJ39" s="41"/>
      <c r="AK39" s="41"/>
      <c r="AL39" s="42"/>
      <c r="AM39" s="43"/>
      <c r="AN39" s="51"/>
      <c r="AO39" s="51"/>
      <c r="AP39" s="51"/>
      <c r="AQ39" s="52"/>
      <c r="AR39" s="53"/>
      <c r="AS39" s="40"/>
      <c r="AT39" s="41"/>
      <c r="AU39" s="41"/>
      <c r="AV39" s="42"/>
      <c r="AW39" s="43"/>
      <c r="AX39" s="176" t="s">
        <v>131</v>
      </c>
      <c r="AY39" s="136"/>
      <c r="AZ39" s="172"/>
    </row>
    <row r="40" spans="1:52" ht="12.75">
      <c r="A40" s="83" t="s">
        <v>117</v>
      </c>
      <c r="B40" s="37" t="s">
        <v>40</v>
      </c>
      <c r="C40" s="38">
        <f t="shared" si="3"/>
        <v>8</v>
      </c>
      <c r="D40" s="39">
        <f>SUM(I40,N40,S40,AC40,AH40,AM40,AR40,AW38)</f>
        <v>4</v>
      </c>
      <c r="E40" s="40">
        <v>4</v>
      </c>
      <c r="F40" s="41">
        <v>0</v>
      </c>
      <c r="G40" s="41">
        <v>4</v>
      </c>
      <c r="H40" s="42" t="s">
        <v>19</v>
      </c>
      <c r="I40" s="43">
        <v>4</v>
      </c>
      <c r="J40" s="41"/>
      <c r="K40" s="41"/>
      <c r="L40" s="41"/>
      <c r="M40" s="42"/>
      <c r="N40" s="43"/>
      <c r="O40" s="41"/>
      <c r="P40" s="41"/>
      <c r="Q40" s="41"/>
      <c r="R40" s="42"/>
      <c r="S40" s="44"/>
      <c r="T40" s="41"/>
      <c r="U40" s="41"/>
      <c r="V40" s="41"/>
      <c r="W40" s="42"/>
      <c r="X40" s="44"/>
      <c r="Y40" s="41"/>
      <c r="Z40" s="41"/>
      <c r="AA40" s="41"/>
      <c r="AB40" s="42"/>
      <c r="AC40" s="44"/>
      <c r="AD40" s="51"/>
      <c r="AE40" s="51"/>
      <c r="AF40" s="51"/>
      <c r="AG40" s="52"/>
      <c r="AH40" s="53"/>
      <c r="AI40" s="40"/>
      <c r="AJ40" s="41"/>
      <c r="AK40" s="41"/>
      <c r="AL40" s="42"/>
      <c r="AM40" s="43"/>
      <c r="AN40" s="51"/>
      <c r="AO40" s="51"/>
      <c r="AP40" s="51"/>
      <c r="AQ40" s="52"/>
      <c r="AR40" s="53"/>
      <c r="AS40" s="40"/>
      <c r="AT40" s="41"/>
      <c r="AU40" s="41"/>
      <c r="AV40" s="42"/>
      <c r="AW40" s="43"/>
      <c r="AX40" s="172"/>
      <c r="AY40" s="205">
        <v>11</v>
      </c>
      <c r="AZ40" s="218" t="s">
        <v>79</v>
      </c>
    </row>
    <row r="41" spans="1:52" ht="12.75">
      <c r="A41" s="83" t="s">
        <v>118</v>
      </c>
      <c r="B41" s="54" t="s">
        <v>53</v>
      </c>
      <c r="C41" s="38">
        <f t="shared" si="3"/>
        <v>8</v>
      </c>
      <c r="D41" s="55">
        <f>SUM(I41,N41,S41,AC41,AH41,AM41,AR41,AW27)</f>
        <v>4</v>
      </c>
      <c r="E41" s="56"/>
      <c r="F41" s="57"/>
      <c r="G41" s="57"/>
      <c r="H41" s="58"/>
      <c r="I41" s="59"/>
      <c r="J41" s="57">
        <v>4</v>
      </c>
      <c r="K41" s="57">
        <v>0</v>
      </c>
      <c r="L41" s="57">
        <v>4</v>
      </c>
      <c r="M41" s="58" t="s">
        <v>19</v>
      </c>
      <c r="N41" s="59">
        <v>4</v>
      </c>
      <c r="O41" s="60"/>
      <c r="P41" s="60"/>
      <c r="Q41" s="60"/>
      <c r="R41" s="61"/>
      <c r="S41" s="62"/>
      <c r="T41" s="60"/>
      <c r="U41" s="60"/>
      <c r="V41" s="60"/>
      <c r="W41" s="61"/>
      <c r="X41" s="62"/>
      <c r="Y41" s="60"/>
      <c r="Z41" s="60"/>
      <c r="AA41" s="60"/>
      <c r="AB41" s="61"/>
      <c r="AC41" s="62"/>
      <c r="AD41" s="60"/>
      <c r="AE41" s="60"/>
      <c r="AF41" s="60"/>
      <c r="AG41" s="61"/>
      <c r="AH41" s="62"/>
      <c r="AI41" s="56"/>
      <c r="AJ41" s="57"/>
      <c r="AK41" s="57"/>
      <c r="AL41" s="58"/>
      <c r="AM41" s="59"/>
      <c r="AN41" s="60"/>
      <c r="AO41" s="60"/>
      <c r="AP41" s="60"/>
      <c r="AQ41" s="61"/>
      <c r="AR41" s="62"/>
      <c r="AS41" s="56"/>
      <c r="AT41" s="57"/>
      <c r="AU41" s="57"/>
      <c r="AV41" s="58"/>
      <c r="AW41" s="59"/>
      <c r="AX41" s="173" t="s">
        <v>117</v>
      </c>
      <c r="AY41" s="206"/>
      <c r="AZ41" s="219"/>
    </row>
    <row r="42" spans="1:52" ht="12.75">
      <c r="A42" s="63" t="s">
        <v>119</v>
      </c>
      <c r="B42" s="37" t="s">
        <v>64</v>
      </c>
      <c r="C42" s="38">
        <f t="shared" si="3"/>
        <v>8</v>
      </c>
      <c r="D42" s="55">
        <f>SUM(I42,N42,S42,AC42,AH42,AM42,AR42,AW28)</f>
        <v>3</v>
      </c>
      <c r="E42" s="56"/>
      <c r="F42" s="57"/>
      <c r="G42" s="57"/>
      <c r="H42" s="58"/>
      <c r="I42" s="59"/>
      <c r="J42" s="57"/>
      <c r="K42" s="57"/>
      <c r="L42" s="57"/>
      <c r="M42" s="58"/>
      <c r="N42" s="59"/>
      <c r="O42" s="60">
        <v>4</v>
      </c>
      <c r="P42" s="60">
        <v>0</v>
      </c>
      <c r="Q42" s="60">
        <v>4</v>
      </c>
      <c r="R42" s="61" t="s">
        <v>20</v>
      </c>
      <c r="S42" s="62">
        <v>3</v>
      </c>
      <c r="T42" s="60"/>
      <c r="U42" s="60"/>
      <c r="V42" s="60"/>
      <c r="W42" s="61"/>
      <c r="X42" s="62"/>
      <c r="Y42" s="60"/>
      <c r="Z42" s="60"/>
      <c r="AA42" s="60"/>
      <c r="AB42" s="61"/>
      <c r="AC42" s="62"/>
      <c r="AD42" s="60"/>
      <c r="AE42" s="60"/>
      <c r="AF42" s="60"/>
      <c r="AG42" s="61"/>
      <c r="AH42" s="62"/>
      <c r="AI42" s="56"/>
      <c r="AJ42" s="57"/>
      <c r="AK42" s="57"/>
      <c r="AL42" s="58"/>
      <c r="AM42" s="59"/>
      <c r="AN42" s="60"/>
      <c r="AO42" s="60"/>
      <c r="AP42" s="60"/>
      <c r="AQ42" s="61"/>
      <c r="AR42" s="62"/>
      <c r="AS42" s="56"/>
      <c r="AT42" s="57"/>
      <c r="AU42" s="57"/>
      <c r="AV42" s="58"/>
      <c r="AW42" s="59"/>
      <c r="AX42" s="177" t="s">
        <v>118</v>
      </c>
      <c r="AY42" s="207"/>
      <c r="AZ42" s="220"/>
    </row>
    <row r="43" spans="1:52" ht="19.5">
      <c r="A43" s="83" t="s">
        <v>120</v>
      </c>
      <c r="B43" s="54" t="s">
        <v>65</v>
      </c>
      <c r="C43" s="38">
        <f t="shared" si="3"/>
        <v>8</v>
      </c>
      <c r="D43" s="55">
        <f>SUM(I43,N43,S43,AC43,AH43,AM43,AR43,AW29)</f>
        <v>6</v>
      </c>
      <c r="E43" s="56"/>
      <c r="F43" s="57"/>
      <c r="G43" s="57"/>
      <c r="H43" s="58"/>
      <c r="I43" s="59"/>
      <c r="J43" s="57"/>
      <c r="K43" s="57"/>
      <c r="L43" s="57"/>
      <c r="M43" s="58"/>
      <c r="N43" s="59"/>
      <c r="O43" s="60"/>
      <c r="P43" s="60"/>
      <c r="Q43" s="60"/>
      <c r="R43" s="61"/>
      <c r="S43" s="62"/>
      <c r="T43" s="60"/>
      <c r="U43" s="60"/>
      <c r="V43" s="60"/>
      <c r="W43" s="61"/>
      <c r="X43" s="62"/>
      <c r="Y43" s="60">
        <v>0</v>
      </c>
      <c r="Z43" s="60">
        <v>8</v>
      </c>
      <c r="AA43" s="60">
        <v>0</v>
      </c>
      <c r="AB43" s="61" t="s">
        <v>20</v>
      </c>
      <c r="AC43" s="62">
        <v>6</v>
      </c>
      <c r="AD43" s="60"/>
      <c r="AE43" s="60"/>
      <c r="AF43" s="60"/>
      <c r="AG43" s="61"/>
      <c r="AH43" s="62"/>
      <c r="AI43" s="56"/>
      <c r="AJ43" s="57"/>
      <c r="AK43" s="57"/>
      <c r="AL43" s="58"/>
      <c r="AM43" s="59"/>
      <c r="AN43" s="60"/>
      <c r="AO43" s="60"/>
      <c r="AP43" s="60"/>
      <c r="AQ43" s="61"/>
      <c r="AR43" s="62"/>
      <c r="AS43" s="56"/>
      <c r="AT43" s="57"/>
      <c r="AU43" s="57"/>
      <c r="AV43" s="58"/>
      <c r="AW43" s="59"/>
      <c r="AX43" s="176" t="s">
        <v>131</v>
      </c>
      <c r="AY43" s="136"/>
      <c r="AZ43" s="172"/>
    </row>
    <row r="44" spans="1:52" ht="19.5">
      <c r="A44" s="63" t="s">
        <v>121</v>
      </c>
      <c r="B44" s="64" t="s">
        <v>54</v>
      </c>
      <c r="C44" s="38">
        <f t="shared" si="3"/>
        <v>12</v>
      </c>
      <c r="D44" s="65">
        <f>SUM(I44,N44,S44,AC44,AH44,AM44,AR44,AW41)</f>
        <v>4</v>
      </c>
      <c r="E44" s="56"/>
      <c r="F44" s="57"/>
      <c r="G44" s="57"/>
      <c r="H44" s="58"/>
      <c r="I44" s="59"/>
      <c r="J44" s="57"/>
      <c r="K44" s="57"/>
      <c r="L44" s="57"/>
      <c r="M44" s="74"/>
      <c r="N44" s="59"/>
      <c r="O44" s="57"/>
      <c r="P44" s="57"/>
      <c r="Q44" s="57"/>
      <c r="R44" s="58"/>
      <c r="S44" s="66"/>
      <c r="T44" s="57"/>
      <c r="U44" s="57"/>
      <c r="V44" s="57"/>
      <c r="W44" s="58"/>
      <c r="X44" s="66"/>
      <c r="Y44" s="57">
        <v>8</v>
      </c>
      <c r="Z44" s="60">
        <v>4</v>
      </c>
      <c r="AA44" s="57">
        <v>0</v>
      </c>
      <c r="AB44" s="58" t="s">
        <v>19</v>
      </c>
      <c r="AC44" s="66">
        <v>4</v>
      </c>
      <c r="AD44" s="57"/>
      <c r="AE44" s="57"/>
      <c r="AF44" s="57"/>
      <c r="AG44" s="58"/>
      <c r="AH44" s="66"/>
      <c r="AI44" s="56"/>
      <c r="AJ44" s="57"/>
      <c r="AK44" s="57"/>
      <c r="AL44" s="58"/>
      <c r="AM44" s="59"/>
      <c r="AN44" s="57"/>
      <c r="AO44" s="57"/>
      <c r="AP44" s="57"/>
      <c r="AQ44" s="58"/>
      <c r="AR44" s="66"/>
      <c r="AS44" s="56"/>
      <c r="AT44" s="57"/>
      <c r="AU44" s="57"/>
      <c r="AV44" s="58"/>
      <c r="AW44" s="59"/>
      <c r="AX44" s="176" t="s">
        <v>131</v>
      </c>
      <c r="AY44" s="136"/>
      <c r="AZ44" s="172"/>
    </row>
    <row r="45" spans="1:52" ht="13.5" thickBot="1">
      <c r="A45" s="36"/>
      <c r="B45" s="48" t="s">
        <v>18</v>
      </c>
      <c r="C45" s="38">
        <f>SUM(C27:C44)</f>
        <v>202</v>
      </c>
      <c r="D45" s="39">
        <f>SUM(D27:D44)</f>
        <v>71</v>
      </c>
      <c r="E45" s="67"/>
      <c r="F45" s="68"/>
      <c r="G45" s="68"/>
      <c r="H45" s="69"/>
      <c r="I45" s="70"/>
      <c r="J45" s="68"/>
      <c r="K45" s="41"/>
      <c r="L45" s="68"/>
      <c r="M45" s="72"/>
      <c r="N45" s="70"/>
      <c r="O45" s="71"/>
      <c r="P45" s="71"/>
      <c r="Q45" s="71"/>
      <c r="R45" s="72"/>
      <c r="S45" s="73"/>
      <c r="T45" s="71"/>
      <c r="U45" s="71"/>
      <c r="V45" s="71"/>
      <c r="W45" s="72"/>
      <c r="X45" s="73"/>
      <c r="Y45" s="71"/>
      <c r="Z45" s="71"/>
      <c r="AA45" s="71"/>
      <c r="AB45" s="160"/>
      <c r="AC45" s="73"/>
      <c r="AD45" s="71"/>
      <c r="AE45" s="71"/>
      <c r="AF45" s="71"/>
      <c r="AG45" s="58"/>
      <c r="AH45" s="73"/>
      <c r="AI45" s="68"/>
      <c r="AJ45" s="68"/>
      <c r="AK45" s="68"/>
      <c r="AL45" s="72"/>
      <c r="AM45" s="70"/>
      <c r="AN45" s="71"/>
      <c r="AO45" s="71"/>
      <c r="AP45" s="71"/>
      <c r="AQ45" s="72"/>
      <c r="AR45" s="73"/>
      <c r="AS45" s="68"/>
      <c r="AT45" s="68"/>
      <c r="AU45" s="68"/>
      <c r="AV45" s="72"/>
      <c r="AW45" s="70"/>
      <c r="AX45" s="178"/>
      <c r="AY45" s="137"/>
      <c r="AZ45" s="172"/>
    </row>
    <row r="46" spans="1:52" ht="12.75">
      <c r="A46" s="75"/>
      <c r="B46" s="76" t="s">
        <v>21</v>
      </c>
      <c r="C46" s="77"/>
      <c r="D46" s="77"/>
      <c r="E46" s="78"/>
      <c r="F46" s="77"/>
      <c r="G46" s="77"/>
      <c r="H46" s="79">
        <f>COUNTIF(H6:H45,"s")</f>
        <v>0</v>
      </c>
      <c r="I46" s="80"/>
      <c r="J46" s="77"/>
      <c r="K46" s="91"/>
      <c r="L46" s="77"/>
      <c r="M46" s="89">
        <f>COUNTIF(M6:M45,"s")</f>
        <v>0</v>
      </c>
      <c r="N46" s="90"/>
      <c r="O46" s="91"/>
      <c r="P46" s="91"/>
      <c r="Q46" s="91"/>
      <c r="R46" s="89">
        <f>COUNTIF(R6:R45,"s")</f>
        <v>0</v>
      </c>
      <c r="S46" s="92"/>
      <c r="T46" s="91"/>
      <c r="U46" s="91"/>
      <c r="V46" s="91"/>
      <c r="W46" s="89">
        <f>COUNTIF(W6:W45,"s")</f>
        <v>0</v>
      </c>
      <c r="X46" s="92"/>
      <c r="Y46" s="91"/>
      <c r="Z46" s="91"/>
      <c r="AA46" s="91"/>
      <c r="AB46" s="167">
        <v>0</v>
      </c>
      <c r="AC46" s="92"/>
      <c r="AD46" s="91"/>
      <c r="AE46" s="91"/>
      <c r="AF46" s="91"/>
      <c r="AG46" s="89"/>
      <c r="AH46" s="92"/>
      <c r="AI46" s="78"/>
      <c r="AJ46" s="77"/>
      <c r="AK46" s="77"/>
      <c r="AL46" s="89"/>
      <c r="AM46" s="80"/>
      <c r="AN46" s="77"/>
      <c r="AO46" s="77"/>
      <c r="AP46" s="77"/>
      <c r="AQ46" s="89"/>
      <c r="AR46" s="81"/>
      <c r="AS46" s="78"/>
      <c r="AT46" s="77"/>
      <c r="AU46" s="77"/>
      <c r="AV46" s="89"/>
      <c r="AW46" s="105"/>
      <c r="AX46" s="179"/>
      <c r="AY46" s="151"/>
      <c r="AZ46" s="172"/>
    </row>
    <row r="47" spans="1:52" ht="12.75">
      <c r="A47" s="82"/>
      <c r="B47" s="37" t="s">
        <v>22</v>
      </c>
      <c r="C47" s="41"/>
      <c r="D47" s="41"/>
      <c r="E47" s="40"/>
      <c r="F47" s="41"/>
      <c r="G47" s="41"/>
      <c r="H47" s="42">
        <f>COUNTIF(H6:H45,"v")</f>
        <v>4</v>
      </c>
      <c r="I47" s="43"/>
      <c r="J47" s="41"/>
      <c r="K47" s="41"/>
      <c r="L47" s="41"/>
      <c r="M47" s="42">
        <f>COUNTIF(M6:M45,"v")</f>
        <v>4</v>
      </c>
      <c r="N47" s="59"/>
      <c r="O47" s="57"/>
      <c r="P47" s="57"/>
      <c r="Q47" s="57"/>
      <c r="R47" s="42">
        <f>COUNTIF(R6:R45,"v")</f>
        <v>3</v>
      </c>
      <c r="S47" s="66"/>
      <c r="T47" s="57"/>
      <c r="U47" s="57"/>
      <c r="V47" s="57"/>
      <c r="W47" s="42">
        <f>COUNTIF(W6:W45,"v")</f>
        <v>2</v>
      </c>
      <c r="X47" s="66"/>
      <c r="Y47" s="57"/>
      <c r="Z47" s="57"/>
      <c r="AA47" s="57"/>
      <c r="AB47" s="74">
        <v>2</v>
      </c>
      <c r="AC47" s="66"/>
      <c r="AD47" s="57"/>
      <c r="AE47" s="57"/>
      <c r="AF47" s="57"/>
      <c r="AG47" s="42"/>
      <c r="AH47" s="66"/>
      <c r="AI47" s="40"/>
      <c r="AJ47" s="41"/>
      <c r="AK47" s="41"/>
      <c r="AL47" s="42"/>
      <c r="AM47" s="43"/>
      <c r="AN47" s="41"/>
      <c r="AO47" s="41"/>
      <c r="AP47" s="41"/>
      <c r="AQ47" s="42"/>
      <c r="AR47" s="44"/>
      <c r="AS47" s="40"/>
      <c r="AT47" s="41"/>
      <c r="AU47" s="41"/>
      <c r="AV47" s="42"/>
      <c r="AW47" s="43"/>
      <c r="AX47" s="180"/>
      <c r="AY47" s="152"/>
      <c r="AZ47" s="172"/>
    </row>
    <row r="48" spans="1:52" ht="12.75">
      <c r="A48" s="83"/>
      <c r="B48" s="54" t="s">
        <v>23</v>
      </c>
      <c r="C48" s="57"/>
      <c r="D48" s="57"/>
      <c r="E48" s="56"/>
      <c r="F48" s="57"/>
      <c r="G48" s="57"/>
      <c r="H48" s="58">
        <f>COUNTIF(H6:H45,"f")</f>
        <v>3</v>
      </c>
      <c r="I48" s="59"/>
      <c r="J48" s="57"/>
      <c r="K48" s="57"/>
      <c r="L48" s="57"/>
      <c r="M48" s="58">
        <f>COUNTIF(M6:M45,"f")</f>
        <v>3</v>
      </c>
      <c r="N48" s="59"/>
      <c r="O48" s="57"/>
      <c r="P48" s="57"/>
      <c r="Q48" s="57"/>
      <c r="R48" s="58">
        <f>COUNTIF(R6:R45,"f")</f>
        <v>4</v>
      </c>
      <c r="S48" s="66"/>
      <c r="T48" s="57"/>
      <c r="U48" s="57"/>
      <c r="V48" s="57"/>
      <c r="W48" s="58">
        <f>COUNTIF(W6:W45,"f")</f>
        <v>4</v>
      </c>
      <c r="X48" s="66"/>
      <c r="Y48" s="57"/>
      <c r="Z48" s="57"/>
      <c r="AA48" s="57"/>
      <c r="AB48" s="74">
        <v>4</v>
      </c>
      <c r="AC48" s="66"/>
      <c r="AD48" s="57"/>
      <c r="AE48" s="57"/>
      <c r="AF48" s="57"/>
      <c r="AG48" s="74"/>
      <c r="AH48" s="73"/>
      <c r="AI48" s="56"/>
      <c r="AJ48" s="57"/>
      <c r="AK48" s="57"/>
      <c r="AL48" s="58"/>
      <c r="AM48" s="59"/>
      <c r="AN48" s="57"/>
      <c r="AO48" s="57"/>
      <c r="AP48" s="57"/>
      <c r="AQ48" s="58"/>
      <c r="AR48" s="66"/>
      <c r="AS48" s="56"/>
      <c r="AT48" s="57"/>
      <c r="AU48" s="57"/>
      <c r="AV48" s="58"/>
      <c r="AW48" s="59"/>
      <c r="AX48" s="180"/>
      <c r="AY48" s="152"/>
      <c r="AZ48" s="172"/>
    </row>
    <row r="49" spans="1:52" ht="13.5" thickBot="1">
      <c r="A49" s="17"/>
      <c r="B49" s="88"/>
      <c r="C49" s="67"/>
      <c r="D49" s="65"/>
      <c r="E49" s="67"/>
      <c r="F49" s="68"/>
      <c r="G49" s="68"/>
      <c r="H49" s="72"/>
      <c r="I49" s="70"/>
      <c r="J49" s="68"/>
      <c r="K49" s="68"/>
      <c r="L49" s="68"/>
      <c r="M49" s="72"/>
      <c r="N49" s="70"/>
      <c r="O49" s="71"/>
      <c r="P49" s="71"/>
      <c r="Q49" s="71"/>
      <c r="R49" s="72"/>
      <c r="S49" s="73"/>
      <c r="T49" s="71"/>
      <c r="U49" s="71"/>
      <c r="V49" s="71"/>
      <c r="W49" s="72"/>
      <c r="X49" s="73"/>
      <c r="Y49" s="71"/>
      <c r="Z49" s="71"/>
      <c r="AA49" s="71"/>
      <c r="AB49" s="72"/>
      <c r="AC49" s="73"/>
      <c r="AD49" s="71"/>
      <c r="AE49" s="71"/>
      <c r="AF49" s="71"/>
      <c r="AG49" s="72"/>
      <c r="AH49" s="73"/>
      <c r="AI49" s="68"/>
      <c r="AJ49" s="68"/>
      <c r="AK49" s="68"/>
      <c r="AL49" s="72"/>
      <c r="AM49" s="70"/>
      <c r="AN49" s="71"/>
      <c r="AO49" s="71"/>
      <c r="AP49" s="71"/>
      <c r="AQ49" s="72"/>
      <c r="AR49" s="73"/>
      <c r="AS49" s="68"/>
      <c r="AT49" s="68"/>
      <c r="AU49" s="68"/>
      <c r="AV49" s="72"/>
      <c r="AW49" s="70"/>
      <c r="AX49" s="180"/>
      <c r="AY49" s="153"/>
      <c r="AZ49" s="172"/>
    </row>
    <row r="50" spans="1:52" s="110" customFormat="1" ht="13.5" thickTop="1">
      <c r="A50" s="107"/>
      <c r="B50" s="108" t="s">
        <v>55</v>
      </c>
      <c r="C50" s="124"/>
      <c r="D50" s="125"/>
      <c r="E50" s="118">
        <f>SUM(E7:E49)</f>
        <v>44</v>
      </c>
      <c r="F50" s="119">
        <f>SUM(F7:F49)</f>
        <v>20</v>
      </c>
      <c r="G50" s="119">
        <f>SUM(G7:G49)</f>
        <v>20</v>
      </c>
      <c r="H50" s="119"/>
      <c r="I50" s="120"/>
      <c r="J50" s="118">
        <f>SUM(J7:J49)</f>
        <v>40</v>
      </c>
      <c r="K50" s="119">
        <f>SUM(K7:K49)</f>
        <v>12</v>
      </c>
      <c r="L50" s="119">
        <f>SUM(L7:L49)</f>
        <v>32</v>
      </c>
      <c r="M50" s="119"/>
      <c r="N50" s="120"/>
      <c r="O50" s="118">
        <f>SUM(O7:O49)</f>
        <v>44</v>
      </c>
      <c r="P50" s="119">
        <f>SUM(P7:P49)</f>
        <v>20</v>
      </c>
      <c r="Q50" s="119">
        <f>SUM(Q7:Q49)</f>
        <v>16</v>
      </c>
      <c r="R50" s="119"/>
      <c r="S50" s="120"/>
      <c r="T50" s="118">
        <f>SUM(T7:T49)</f>
        <v>48</v>
      </c>
      <c r="U50" s="119">
        <f>SUM(U7:U49)</f>
        <v>12</v>
      </c>
      <c r="V50" s="119">
        <f>SUM(V7:V49)</f>
        <v>16</v>
      </c>
      <c r="W50" s="119"/>
      <c r="X50" s="120"/>
      <c r="Y50" s="118">
        <f>SUM(Y7:Y49)</f>
        <v>36</v>
      </c>
      <c r="Z50" s="119">
        <f>SUM(Z7:Z49)</f>
        <v>22</v>
      </c>
      <c r="AA50" s="119">
        <f>SUM(AA7:AA49)</f>
        <v>8</v>
      </c>
      <c r="AB50" s="119"/>
      <c r="AC50" s="120"/>
      <c r="AD50" s="111"/>
      <c r="AE50" s="111"/>
      <c r="AF50" s="111"/>
      <c r="AG50" s="112"/>
      <c r="AH50" s="113"/>
      <c r="AI50" s="109"/>
      <c r="AJ50" s="111"/>
      <c r="AK50" s="111"/>
      <c r="AL50" s="112"/>
      <c r="AM50" s="113"/>
      <c r="AN50" s="111"/>
      <c r="AO50" s="111"/>
      <c r="AP50" s="111"/>
      <c r="AQ50" s="112"/>
      <c r="AR50" s="113"/>
      <c r="AS50" s="109"/>
      <c r="AT50" s="111"/>
      <c r="AU50" s="111"/>
      <c r="AV50" s="112"/>
      <c r="AW50" s="113"/>
      <c r="AX50" s="181"/>
      <c r="AY50" s="154"/>
      <c r="AZ50" s="187"/>
    </row>
    <row r="51" spans="1:52" s="117" customFormat="1" ht="13.5" thickBot="1">
      <c r="A51" s="114"/>
      <c r="B51" s="189" t="s">
        <v>133</v>
      </c>
      <c r="C51" s="190">
        <f>C14+C25+C45</f>
        <v>390</v>
      </c>
      <c r="D51" s="191">
        <f>D14+D25+D45</f>
        <v>120</v>
      </c>
      <c r="E51" s="121"/>
      <c r="F51" s="122"/>
      <c r="G51" s="122">
        <f>E50+F50+G50</f>
        <v>84</v>
      </c>
      <c r="H51" s="122"/>
      <c r="I51" s="123">
        <f>SUM(I7:I49)</f>
        <v>21</v>
      </c>
      <c r="J51" s="121"/>
      <c r="K51" s="122"/>
      <c r="L51" s="122">
        <f>J50+K50+L50</f>
        <v>84</v>
      </c>
      <c r="M51" s="122"/>
      <c r="N51" s="123">
        <f>SUM(N7:N49)</f>
        <v>22</v>
      </c>
      <c r="O51" s="121"/>
      <c r="P51" s="122"/>
      <c r="Q51" s="122">
        <f>O50+P50+Q50</f>
        <v>80</v>
      </c>
      <c r="R51" s="122"/>
      <c r="S51" s="123">
        <f>SUM(S7:S49)</f>
        <v>27</v>
      </c>
      <c r="T51" s="121"/>
      <c r="U51" s="122"/>
      <c r="V51" s="122">
        <f>T50+U50+V50</f>
        <v>76</v>
      </c>
      <c r="W51" s="122"/>
      <c r="X51" s="123">
        <f>SUM(X7:X49)</f>
        <v>25</v>
      </c>
      <c r="Y51" s="121"/>
      <c r="Z51" s="122"/>
      <c r="AA51" s="122">
        <f>Y50+Z50+AA50</f>
        <v>66</v>
      </c>
      <c r="AB51" s="122"/>
      <c r="AC51" s="123">
        <f>SUM(AC7:AC49)</f>
        <v>25</v>
      </c>
      <c r="AD51" s="46"/>
      <c r="AE51" s="46"/>
      <c r="AF51" s="46"/>
      <c r="AG51" s="47"/>
      <c r="AH51" s="45"/>
      <c r="AI51" s="115"/>
      <c r="AJ51" s="46"/>
      <c r="AK51" s="46"/>
      <c r="AL51" s="47"/>
      <c r="AM51" s="116"/>
      <c r="AN51" s="46"/>
      <c r="AO51" s="46"/>
      <c r="AP51" s="46"/>
      <c r="AQ51" s="47"/>
      <c r="AR51" s="45"/>
      <c r="AS51" s="115"/>
      <c r="AT51" s="46"/>
      <c r="AU51" s="46"/>
      <c r="AV51" s="47"/>
      <c r="AW51" s="116"/>
      <c r="AX51" s="182"/>
      <c r="AY51" s="155">
        <f>SUM(AY5:AY50)</f>
        <v>60</v>
      </c>
      <c r="AZ51" s="187"/>
    </row>
    <row r="52" spans="1:52" ht="13.5" thickTop="1">
      <c r="A52" s="93"/>
      <c r="B52" s="94" t="s">
        <v>24</v>
      </c>
      <c r="C52" s="95"/>
      <c r="D52" s="96"/>
      <c r="E52" s="97"/>
      <c r="F52" s="98"/>
      <c r="G52" s="98"/>
      <c r="H52" s="99"/>
      <c r="I52" s="100"/>
      <c r="J52" s="97"/>
      <c r="K52" s="98"/>
      <c r="L52" s="98"/>
      <c r="M52" s="99"/>
      <c r="N52" s="100"/>
      <c r="O52" s="97"/>
      <c r="P52" s="98"/>
      <c r="Q52" s="98"/>
      <c r="R52" s="99"/>
      <c r="S52" s="100"/>
      <c r="T52" s="101"/>
      <c r="U52" s="101"/>
      <c r="V52" s="101"/>
      <c r="W52" s="99"/>
      <c r="X52" s="100"/>
      <c r="Y52" s="101"/>
      <c r="Z52" s="101"/>
      <c r="AA52" s="101"/>
      <c r="AB52" s="99"/>
      <c r="AC52" s="100"/>
      <c r="AD52" s="98"/>
      <c r="AE52" s="98"/>
      <c r="AF52" s="98"/>
      <c r="AG52" s="99"/>
      <c r="AH52" s="102"/>
      <c r="AI52" s="97"/>
      <c r="AJ52" s="98"/>
      <c r="AK52" s="98"/>
      <c r="AL52" s="99"/>
      <c r="AM52" s="100"/>
      <c r="AN52" s="98"/>
      <c r="AO52" s="98"/>
      <c r="AP52" s="98"/>
      <c r="AQ52" s="99"/>
      <c r="AR52" s="102"/>
      <c r="AS52" s="103"/>
      <c r="AT52" s="101"/>
      <c r="AU52" s="101"/>
      <c r="AV52" s="99"/>
      <c r="AW52" s="104"/>
      <c r="AX52" s="178"/>
      <c r="AY52" s="152"/>
      <c r="AZ52" s="172"/>
    </row>
    <row r="53" spans="1:52" ht="13.5" thickBot="1">
      <c r="A53" s="138"/>
      <c r="B53" s="139" t="s">
        <v>25</v>
      </c>
      <c r="C53" s="140"/>
      <c r="D53" s="141"/>
      <c r="E53" s="142"/>
      <c r="F53" s="143"/>
      <c r="G53" s="143"/>
      <c r="H53" s="144"/>
      <c r="I53" s="145"/>
      <c r="J53" s="143"/>
      <c r="K53" s="143"/>
      <c r="L53" s="143"/>
      <c r="M53" s="144"/>
      <c r="N53" s="145"/>
      <c r="O53" s="143"/>
      <c r="P53" s="143"/>
      <c r="Q53" s="143"/>
      <c r="R53" s="144"/>
      <c r="S53" s="146"/>
      <c r="T53" s="143"/>
      <c r="U53" s="143"/>
      <c r="V53" s="143"/>
      <c r="W53" s="144"/>
      <c r="X53" s="146"/>
      <c r="Y53" s="143"/>
      <c r="Z53" s="143"/>
      <c r="AA53" s="143"/>
      <c r="AB53" s="144"/>
      <c r="AC53" s="146"/>
      <c r="AD53" s="143"/>
      <c r="AE53" s="143"/>
      <c r="AF53" s="143"/>
      <c r="AG53" s="144"/>
      <c r="AH53" s="146"/>
      <c r="AI53" s="142"/>
      <c r="AJ53" s="143"/>
      <c r="AK53" s="143"/>
      <c r="AL53" s="144"/>
      <c r="AM53" s="145"/>
      <c r="AN53" s="143"/>
      <c r="AO53" s="143"/>
      <c r="AP53" s="143"/>
      <c r="AQ53" s="144"/>
      <c r="AR53" s="146"/>
      <c r="AS53" s="142"/>
      <c r="AT53" s="143"/>
      <c r="AU53" s="143"/>
      <c r="AV53" s="144"/>
      <c r="AW53" s="145"/>
      <c r="AX53" s="183"/>
      <c r="AY53" s="156"/>
      <c r="AZ53" s="188"/>
    </row>
    <row r="54" spans="1:50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184"/>
    </row>
    <row r="55" spans="2:7" ht="12.75">
      <c r="B55" s="157" t="s">
        <v>56</v>
      </c>
      <c r="C55">
        <f>E50+J50+O50+T50+Y50</f>
        <v>212</v>
      </c>
      <c r="D55" t="s">
        <v>4</v>
      </c>
      <c r="F55" s="196">
        <f>C55/C51</f>
        <v>0.5435897435897435</v>
      </c>
      <c r="G55" s="197"/>
    </row>
    <row r="56" spans="2:7" ht="12.75">
      <c r="B56" s="157" t="s">
        <v>81</v>
      </c>
      <c r="C56">
        <f>C57+C58</f>
        <v>178</v>
      </c>
      <c r="D56" t="s">
        <v>4</v>
      </c>
      <c r="F56" s="196">
        <f>C56/C51</f>
        <v>0.4564102564102564</v>
      </c>
      <c r="G56" s="197"/>
    </row>
    <row r="57" spans="2:11" ht="12.75">
      <c r="B57" s="159" t="s">
        <v>58</v>
      </c>
      <c r="C57" s="192">
        <f>F50+K50+P50+U50+Z50</f>
        <v>86</v>
      </c>
      <c r="F57" s="198">
        <f>C57/C51</f>
        <v>0.2205128205128205</v>
      </c>
      <c r="G57" s="199"/>
      <c r="J57" s="223"/>
      <c r="K57" s="197"/>
    </row>
    <row r="58" spans="2:7" ht="12.75">
      <c r="B58" s="159" t="s">
        <v>57</v>
      </c>
      <c r="C58" s="192">
        <f>G50+L50+Q50+V50+AA50</f>
        <v>92</v>
      </c>
      <c r="F58" s="198">
        <f>C58/C51</f>
        <v>0.2358974358974359</v>
      </c>
      <c r="G58" s="199"/>
    </row>
    <row r="59" spans="2:3" ht="12.75">
      <c r="B59" s="157"/>
      <c r="C59" s="158"/>
    </row>
    <row r="61" ht="12.75">
      <c r="B61" t="s">
        <v>82</v>
      </c>
    </row>
    <row r="63" spans="2:9" ht="12.75">
      <c r="B63" s="157" t="s">
        <v>91</v>
      </c>
      <c r="I63" s="157" t="s">
        <v>92</v>
      </c>
    </row>
    <row r="64" spans="2:9" ht="12.75">
      <c r="B64" t="s">
        <v>83</v>
      </c>
      <c r="I64" t="s">
        <v>84</v>
      </c>
    </row>
    <row r="66" spans="2:9" ht="12.75">
      <c r="B66" t="s">
        <v>85</v>
      </c>
      <c r="I66" t="s">
        <v>85</v>
      </c>
    </row>
    <row r="67" spans="2:9" ht="12.75">
      <c r="B67" t="s">
        <v>86</v>
      </c>
      <c r="I67" t="s">
        <v>86</v>
      </c>
    </row>
    <row r="68" spans="2:9" ht="12.75">
      <c r="B68" t="s">
        <v>87</v>
      </c>
      <c r="I68" t="s">
        <v>90</v>
      </c>
    </row>
    <row r="69" ht="12.75">
      <c r="I69" t="s">
        <v>88</v>
      </c>
    </row>
    <row r="70" ht="12.75">
      <c r="I70" t="s">
        <v>89</v>
      </c>
    </row>
    <row r="72" ht="12.75">
      <c r="B72" t="s">
        <v>141</v>
      </c>
    </row>
    <row r="73" ht="12.75">
      <c r="B73" t="s">
        <v>94</v>
      </c>
    </row>
    <row r="74" ht="12.75">
      <c r="C74" t="s">
        <v>95</v>
      </c>
    </row>
    <row r="75" ht="12.75">
      <c r="C75" t="s">
        <v>96</v>
      </c>
    </row>
    <row r="76" ht="12.75">
      <c r="C76" t="s">
        <v>97</v>
      </c>
    </row>
  </sheetData>
  <mergeCells count="22">
    <mergeCell ref="F58:G58"/>
    <mergeCell ref="AZ40:AZ42"/>
    <mergeCell ref="AY40:AY42"/>
    <mergeCell ref="AY19:AY20"/>
    <mergeCell ref="AY27:AY28"/>
    <mergeCell ref="AY29:AY30"/>
    <mergeCell ref="AZ19:AZ20"/>
    <mergeCell ref="AZ29:AZ30"/>
    <mergeCell ref="AY36:AY38"/>
    <mergeCell ref="J57:K57"/>
    <mergeCell ref="AZ3:AZ4"/>
    <mergeCell ref="AZ12:AZ13"/>
    <mergeCell ref="AZ16:AZ18"/>
    <mergeCell ref="AZ36:AZ38"/>
    <mergeCell ref="AY3:AY4"/>
    <mergeCell ref="AY16:AY18"/>
    <mergeCell ref="AY12:AY13"/>
    <mergeCell ref="AX3:AX4"/>
    <mergeCell ref="F55:G55"/>
    <mergeCell ref="F56:G56"/>
    <mergeCell ref="F57:G57"/>
    <mergeCell ref="E3:AW3"/>
  </mergeCells>
  <printOptions/>
  <pageMargins left="0.3937007874015748" right="0.3937007874015748" top="0.3937007874015748" bottom="0.1968503937007874" header="0.3937007874015748" footer="0.5118110236220472"/>
  <pageSetup horizontalDpi="600" verticalDpi="600" orientation="landscape" paperSize="9" r:id="rId1"/>
  <headerFooter alignWithMargins="0">
    <oddFooter>&amp;L&amp;D&amp;C&amp;F&amp;R&amp;Pl2</oddFoot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Lantos Zoltán</cp:lastModifiedBy>
  <cp:lastPrinted>2002-05-06T09:38:23Z</cp:lastPrinted>
  <dcterms:created xsi:type="dcterms:W3CDTF">2001-09-27T10:36:13Z</dcterms:created>
  <dcterms:modified xsi:type="dcterms:W3CDTF">2010-01-01T00:27:07Z</dcterms:modified>
  <cp:category/>
  <cp:version/>
  <cp:contentType/>
  <cp:contentStatus/>
</cp:coreProperties>
</file>