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activeTab="0"/>
  </bookViews>
  <sheets>
    <sheet name="N-AIFSZ" sheetId="1" r:id="rId1"/>
  </sheets>
  <definedNames/>
  <calcPr fullCalcOnLoad="1"/>
</workbook>
</file>

<file path=xl/sharedStrings.xml><?xml version="1.0" encoding="utf-8"?>
<sst xmlns="http://schemas.openxmlformats.org/spreadsheetml/2006/main" count="208" uniqueCount="139">
  <si>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</si>
  <si>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</si>
  <si>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</si>
  <si>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</si>
  <si>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</si>
  <si>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</si>
  <si>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</si>
  <si>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</si>
  <si>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</si>
  <si>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</si>
  <si>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</si>
  <si>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</si>
  <si>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</si>
  <si>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</si>
  <si>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</si>
  <si>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</si>
  <si>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</si>
  <si>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</si>
  <si>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</si>
  <si>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</si>
  <si>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</si>
  <si>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v</t>
  </si>
  <si>
    <t>f</t>
  </si>
  <si>
    <t>Szigorlat (s)</t>
  </si>
  <si>
    <t>Vizsga (v)</t>
  </si>
  <si>
    <t>Félévközi jegy (f)</t>
  </si>
  <si>
    <t>Testnevelés</t>
  </si>
  <si>
    <t>Idegen nyelv</t>
  </si>
  <si>
    <t>Alapismereti modul</t>
  </si>
  <si>
    <t>Közös műszaki modul</t>
  </si>
  <si>
    <t>Gépész modul</t>
  </si>
  <si>
    <t>Társadalmi alapismeretek</t>
  </si>
  <si>
    <t>Gazdasági alapismeretek</t>
  </si>
  <si>
    <t>Munkavégzési technikák, irodaszervezés</t>
  </si>
  <si>
    <t>Matematika I.</t>
  </si>
  <si>
    <t>Matematika II.</t>
  </si>
  <si>
    <t>Matematika III.</t>
  </si>
  <si>
    <t>Műszaki fizika I.</t>
  </si>
  <si>
    <t>Műszaki fizika  II.</t>
  </si>
  <si>
    <t>Műszaki dokumentáció</t>
  </si>
  <si>
    <t>Műszaki informatika</t>
  </si>
  <si>
    <t>Gazdasági és vállalkozói ismeretek</t>
  </si>
  <si>
    <t>Anyagismeret és anyagvizsgálat I.</t>
  </si>
  <si>
    <t>Mechanika I.</t>
  </si>
  <si>
    <t>Mechanika II.</t>
  </si>
  <si>
    <t>Gépgyártástechnológia II.</t>
  </si>
  <si>
    <t>Gépgyártástechnológia I.</t>
  </si>
  <si>
    <t>Méréselmélet és technika</t>
  </si>
  <si>
    <t>Gépszerkezetek és gépek üzemtana</t>
  </si>
  <si>
    <t>Irányítástechnika</t>
  </si>
  <si>
    <t>Környezetismeret és környezettechnika</t>
  </si>
  <si>
    <t>Munkavédelem-biztonságtechnika</t>
  </si>
  <si>
    <t>Minőségügy I.</t>
  </si>
  <si>
    <t>Minőségügy II.</t>
  </si>
  <si>
    <t>Minőségügy III.</t>
  </si>
  <si>
    <t>Anyagismeret és anyagvizsgálat II.</t>
  </si>
  <si>
    <t>Szerszám és készüléktervezés</t>
  </si>
  <si>
    <t>ÖSSZESEN</t>
  </si>
  <si>
    <t>összes előadás</t>
  </si>
  <si>
    <t>összes labor</t>
  </si>
  <si>
    <t>összes gyakorlat</t>
  </si>
  <si>
    <t>Vállalkozói és munkaerőpiaci alapismeretek</t>
  </si>
  <si>
    <t>Számítógépes alapismeretek I.</t>
  </si>
  <si>
    <t>Számítógépes alapismeretek II.</t>
  </si>
  <si>
    <t>Karbantartás</t>
  </si>
  <si>
    <t>Gyakorlati fogl.-szakdolgozat</t>
  </si>
  <si>
    <t>Előgyártási technológiák</t>
  </si>
  <si>
    <t>Techn. tervezési gyakorlat</t>
  </si>
  <si>
    <t>Önmenedzselés</t>
  </si>
  <si>
    <t xml:space="preserve">Közgazd. I. </t>
  </si>
  <si>
    <t>Közgazd. II.</t>
  </si>
  <si>
    <t>Inf. alapjai I.</t>
  </si>
  <si>
    <t>Inf. alapjai II.</t>
  </si>
  <si>
    <t>Köt. választható</t>
  </si>
  <si>
    <t xml:space="preserve">Fizika + Mérnöki fizika mérések </t>
  </si>
  <si>
    <t>Mechanika I</t>
  </si>
  <si>
    <t>Mechanika II</t>
  </si>
  <si>
    <t>Gépelemek II.</t>
  </si>
  <si>
    <t>Gépelemek I.</t>
  </si>
  <si>
    <t>Minőségbiztosítás</t>
  </si>
  <si>
    <t>Méréstechnika</t>
  </si>
  <si>
    <t>Anyagtudomány Í. Anyagtudomány II. Anyagtechn. alapjai</t>
  </si>
  <si>
    <t xml:space="preserve"> Gépészmérnöki szakon kiváltott tárgy</t>
  </si>
  <si>
    <t>összes labor+gyakorlat</t>
  </si>
  <si>
    <t>A szakmai vizsga részei: írásbeli vizsga, szakdolgozat védése, szóbeli vizsga</t>
  </si>
  <si>
    <t>(komplex vizsga az alábbi tárgyak anyagából)</t>
  </si>
  <si>
    <t>(2 kötelező+1 választható)</t>
  </si>
  <si>
    <t>1.Gépgyártástechnológia</t>
  </si>
  <si>
    <t>2.Anyagismeret, anyagvizsgálat</t>
  </si>
  <si>
    <t>3.Minőségbiztosítás</t>
  </si>
  <si>
    <t>Méréselmélet, méréstechnika vagy</t>
  </si>
  <si>
    <t>Irányítástechnika*</t>
  </si>
  <si>
    <t>3. Minőségbiztosítás vagy</t>
  </si>
  <si>
    <r>
      <t>Írásbeli vizsga:</t>
    </r>
    <r>
      <rPr>
        <sz val="10"/>
        <rFont val="Arial CE"/>
        <family val="0"/>
      </rPr>
      <t xml:space="preserve"> (180 perc)</t>
    </r>
  </si>
  <si>
    <r>
      <t>Szóbeli vizsga</t>
    </r>
    <r>
      <rPr>
        <sz val="10"/>
        <rFont val="Arial CE"/>
        <family val="0"/>
      </rPr>
      <t xml:space="preserve"> tárgyai:</t>
    </r>
  </si>
  <si>
    <t>Szabadon vál.</t>
  </si>
  <si>
    <t>A gépészmérnöki szak mintatantervének  1. és 2. félévében szereplő tárgyak közül felveendő:</t>
  </si>
  <si>
    <t>Matematika II: (5 kredit)</t>
  </si>
  <si>
    <t>Matematika szigorlat (3 kredit)</t>
  </si>
  <si>
    <t>Kémia (2 kredit)</t>
  </si>
  <si>
    <t>beszámí-tott kreditek*</t>
  </si>
  <si>
    <t>BGBMT13NNK</t>
  </si>
  <si>
    <t>BGBSZ11NNK</t>
  </si>
  <si>
    <t>BGBSZ22NNK</t>
  </si>
  <si>
    <t>BGBMF11NNK</t>
  </si>
  <si>
    <t>BGBMF22NNK</t>
  </si>
  <si>
    <t>BGBMD11NNK</t>
  </si>
  <si>
    <t>BGBMI12NNK</t>
  </si>
  <si>
    <t>BGBMH11NNK</t>
  </si>
  <si>
    <t>BGBMH22NNK</t>
  </si>
  <si>
    <t>BAGGY13NNK</t>
  </si>
  <si>
    <t>BAGGY24NNK</t>
  </si>
  <si>
    <t>BAGMT11NNK</t>
  </si>
  <si>
    <t>BGRIR13NNK</t>
  </si>
  <si>
    <t>BGRKA13NNK</t>
  </si>
  <si>
    <t>BAGMI12NNK</t>
  </si>
  <si>
    <t>BAGMI23NNK</t>
  </si>
  <si>
    <t>BAGMI34NNK</t>
  </si>
  <si>
    <t>BAGSD14NNK</t>
  </si>
  <si>
    <t>BAGAI11NNK</t>
  </si>
  <si>
    <t>BAGAI22NNK</t>
  </si>
  <si>
    <t>BAGET13NNK</t>
  </si>
  <si>
    <t>BAGTT14NNK</t>
  </si>
  <si>
    <t>BAGSK14NNK</t>
  </si>
  <si>
    <t>BGBUT12NNK</t>
  </si>
  <si>
    <t>BMPOM13NNK</t>
  </si>
  <si>
    <t>BGRKO13NNK</t>
  </si>
  <si>
    <t>GSVGI1A6NK</t>
  </si>
  <si>
    <t>GSVVM1A6NK</t>
  </si>
  <si>
    <t>GSVGV1A6NK</t>
  </si>
  <si>
    <t>Gépipari mérnökasszisztens (Nappali)</t>
  </si>
  <si>
    <t>GSVGI1A6NK, GSVVM1A6NK</t>
  </si>
  <si>
    <t>BAGGY13NNK,  BAGET13NNK</t>
  </si>
  <si>
    <t>BMPTI11NNK</t>
  </si>
  <si>
    <t>BGBMV12NNK</t>
  </si>
  <si>
    <t>NMSMA1LNNK</t>
  </si>
  <si>
    <t>NMSMA2LNNK</t>
  </si>
  <si>
    <t>NMSMA3LNNK</t>
  </si>
  <si>
    <t>*Az ÓE Gépészmérnöki Szakára történő felvétel esetén beszámítható tárgyak és kreditek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</si>
</sst>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9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dotted"/>
      <right style="medium"/>
      <top>
        <color indexed="63"/>
      </top>
      <bottom style="hair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dotted"/>
      <right style="medium"/>
      <top style="double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medium"/>
      <right style="dotted"/>
      <top>
        <color indexed="63"/>
      </top>
      <bottom style="double"/>
    </border>
    <border>
      <left style="medium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thin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2" borderId="15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2" fillId="3" borderId="22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2" borderId="15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3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35" xfId="0" applyBorder="1" applyAlignment="1">
      <alignment/>
    </xf>
    <xf numFmtId="0" fontId="2" fillId="0" borderId="45" xfId="0" applyFont="1" applyBorder="1" applyAlignment="1">
      <alignment/>
    </xf>
    <xf numFmtId="0" fontId="0" fillId="0" borderId="26" xfId="0" applyBorder="1" applyAlignment="1">
      <alignment/>
    </xf>
    <xf numFmtId="0" fontId="3" fillId="0" borderId="46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0" fillId="0" borderId="36" xfId="0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47" xfId="0" applyFont="1" applyBorder="1" applyAlignment="1">
      <alignment/>
    </xf>
    <xf numFmtId="0" fontId="3" fillId="0" borderId="48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3" fillId="0" borderId="48" xfId="0" applyFont="1" applyBorder="1" applyAlignment="1">
      <alignment horizontal="righ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50" xfId="0" applyFont="1" applyBorder="1" applyAlignment="1">
      <alignment horizontal="right"/>
    </xf>
    <xf numFmtId="0" fontId="0" fillId="0" borderId="52" xfId="0" applyBorder="1" applyAlignment="1">
      <alignment/>
    </xf>
    <xf numFmtId="0" fontId="3" fillId="0" borderId="50" xfId="0" applyFont="1" applyBorder="1" applyAlignment="1">
      <alignment horizontal="right"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Border="1" applyAlignment="1">
      <alignment/>
    </xf>
    <xf numFmtId="0" fontId="2" fillId="3" borderId="55" xfId="0" applyFont="1" applyFill="1" applyBorder="1" applyAlignment="1">
      <alignment/>
    </xf>
    <xf numFmtId="0" fontId="3" fillId="3" borderId="50" xfId="0" applyFont="1" applyFill="1" applyBorder="1" applyAlignment="1">
      <alignment/>
    </xf>
    <xf numFmtId="0" fontId="2" fillId="3" borderId="53" xfId="0" applyFont="1" applyFill="1" applyBorder="1" applyAlignment="1">
      <alignment/>
    </xf>
    <xf numFmtId="0" fontId="2" fillId="3" borderId="56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52" xfId="0" applyFont="1" applyFill="1" applyBorder="1" applyAlignment="1">
      <alignment/>
    </xf>
    <xf numFmtId="0" fontId="2" fillId="3" borderId="57" xfId="0" applyFont="1" applyFill="1" applyBorder="1" applyAlignment="1">
      <alignment/>
    </xf>
    <xf numFmtId="0" fontId="3" fillId="3" borderId="58" xfId="0" applyFont="1" applyFill="1" applyBorder="1" applyAlignment="1">
      <alignment horizontal="right"/>
    </xf>
    <xf numFmtId="0" fontId="2" fillId="3" borderId="20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3" fillId="3" borderId="25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2" fillId="3" borderId="59" xfId="0" applyFont="1" applyFill="1" applyBorder="1" applyAlignment="1">
      <alignment/>
    </xf>
    <xf numFmtId="0" fontId="2" fillId="3" borderId="60" xfId="0" applyFont="1" applyFill="1" applyBorder="1" applyAlignment="1">
      <alignment/>
    </xf>
    <xf numFmtId="0" fontId="2" fillId="3" borderId="61" xfId="0" applyFont="1" applyFill="1" applyBorder="1" applyAlignment="1">
      <alignment/>
    </xf>
    <xf numFmtId="0" fontId="2" fillId="3" borderId="62" xfId="0" applyFont="1" applyFill="1" applyBorder="1" applyAlignment="1">
      <alignment/>
    </xf>
    <xf numFmtId="0" fontId="2" fillId="3" borderId="63" xfId="0" applyFont="1" applyFill="1" applyBorder="1" applyAlignment="1">
      <alignment/>
    </xf>
    <xf numFmtId="0" fontId="2" fillId="3" borderId="64" xfId="0" applyFont="1" applyFill="1" applyBorder="1" applyAlignment="1">
      <alignment/>
    </xf>
    <xf numFmtId="0" fontId="2" fillId="3" borderId="65" xfId="0" applyFont="1" applyFill="1" applyBorder="1" applyAlignment="1">
      <alignment/>
    </xf>
    <xf numFmtId="0" fontId="2" fillId="3" borderId="51" xfId="0" applyFont="1" applyFill="1" applyBorder="1" applyAlignment="1">
      <alignment/>
    </xf>
    <xf numFmtId="0" fontId="2" fillId="3" borderId="66" xfId="0" applyFont="1" applyFill="1" applyBorder="1" applyAlignment="1">
      <alignment/>
    </xf>
    <xf numFmtId="0" fontId="2" fillId="3" borderId="58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6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5" xfId="0" applyFont="1" applyBorder="1" applyAlignment="1">
      <alignment/>
    </xf>
    <xf numFmtId="0" fontId="3" fillId="0" borderId="76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0" fillId="3" borderId="79" xfId="0" applyFill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80" xfId="0" applyBorder="1" applyAlignment="1">
      <alignment/>
    </xf>
    <xf numFmtId="0" fontId="2" fillId="3" borderId="19" xfId="0" applyFont="1" applyFill="1" applyBorder="1" applyAlignment="1">
      <alignment/>
    </xf>
    <xf numFmtId="0" fontId="2" fillId="0" borderId="8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82" xfId="0" applyFont="1" applyBorder="1" applyAlignment="1">
      <alignment/>
    </xf>
    <xf numFmtId="0" fontId="0" fillId="0" borderId="8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3" borderId="85" xfId="0" applyFont="1" applyFill="1" applyBorder="1" applyAlignment="1">
      <alignment horizontal="center"/>
    </xf>
    <xf numFmtId="0" fontId="0" fillId="3" borderId="84" xfId="0" applyFill="1" applyBorder="1" applyAlignment="1">
      <alignment horizontal="center"/>
    </xf>
    <xf numFmtId="0" fontId="0" fillId="0" borderId="86" xfId="0" applyBorder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3" borderId="44" xfId="0" applyFont="1" applyFill="1" applyBorder="1" applyAlignment="1">
      <alignment/>
    </xf>
    <xf numFmtId="0" fontId="2" fillId="0" borderId="89" xfId="0" applyFont="1" applyBorder="1" applyAlignment="1">
      <alignment/>
    </xf>
    <xf numFmtId="0" fontId="2" fillId="0" borderId="4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0" borderId="4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45" xfId="0" applyFont="1" applyBorder="1" applyAlignment="1">
      <alignment/>
    </xf>
    <xf numFmtId="165" fontId="4" fillId="0" borderId="0" xfId="0" applyNumberFormat="1" applyFont="1" applyAlignment="1">
      <alignment horizontal="left"/>
    </xf>
    <xf numFmtId="0" fontId="0" fillId="0" borderId="9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83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2" fillId="0" borderId="9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9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" fillId="0" borderId="9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2" fillId="0" borderId="8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5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11.375" style="50" customWidth="1"/>
    <col min="2" max="2" width="27.00390625" style="0" customWidth="1"/>
    <col min="3" max="3" width="3.875" style="0" customWidth="1"/>
    <col min="4" max="4" width="3.375" style="0" customWidth="1"/>
    <col min="5" max="24" width="2.75390625" style="0" customWidth="1"/>
    <col min="25" max="26" width="1.875" style="0" hidden="1" customWidth="1"/>
    <col min="27" max="27" width="2.125" style="0" hidden="1" customWidth="1"/>
    <col min="28" max="28" width="1.875" style="0" hidden="1" customWidth="1"/>
    <col min="29" max="29" width="2.375" style="0" hidden="1" customWidth="1"/>
    <col min="30" max="30" width="1.875" style="0" hidden="1" customWidth="1"/>
    <col min="31" max="31" width="2.375" style="0" hidden="1" customWidth="1"/>
    <col min="32" max="32" width="2.125" style="0" hidden="1" customWidth="1"/>
    <col min="33" max="33" width="1.875" style="0" hidden="1" customWidth="1"/>
    <col min="34" max="34" width="2.375" style="0" hidden="1" customWidth="1"/>
    <col min="35" max="35" width="2.25390625" style="0" hidden="1" customWidth="1"/>
    <col min="36" max="36" width="2.375" style="0" hidden="1" customWidth="1"/>
    <col min="37" max="37" width="2.125" style="0" hidden="1" customWidth="1"/>
    <col min="38" max="38" width="1.875" style="0" hidden="1" customWidth="1"/>
    <col min="39" max="40" width="2.125" style="0" hidden="1" customWidth="1"/>
    <col min="41" max="41" width="2.25390625" style="0" hidden="1" customWidth="1"/>
    <col min="42" max="42" width="2.875" style="0" hidden="1" customWidth="1"/>
    <col min="43" max="43" width="1.875" style="0" hidden="1" customWidth="1"/>
    <col min="44" max="44" width="2.125" style="0" hidden="1" customWidth="1"/>
    <col min="45" max="45" width="14.625" style="0" customWidth="1"/>
    <col min="46" max="46" width="7.125" style="142" customWidth="1"/>
    <col min="47" max="47" width="14.625" style="50" customWidth="1"/>
  </cols>
  <sheetData>
    <row r="1" spans="1:34" ht="12.75">
      <c r="A1" s="207" t="s">
        <v>130</v>
      </c>
      <c r="B1" s="207"/>
      <c r="C1" s="207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1"/>
      <c r="Q1" s="1"/>
      <c r="R1" s="1"/>
      <c r="S1" s="3"/>
      <c r="T1" s="1"/>
      <c r="U1" s="1"/>
      <c r="V1" s="1"/>
      <c r="W1" s="1"/>
      <c r="X1" s="3"/>
      <c r="Y1" s="1"/>
      <c r="Z1" s="1"/>
      <c r="AA1" s="1"/>
      <c r="AB1" s="1"/>
      <c r="AC1" s="3"/>
      <c r="AD1" s="1"/>
      <c r="AE1" s="1"/>
      <c r="AF1" s="1"/>
      <c r="AG1" s="1"/>
      <c r="AH1" s="3"/>
    </row>
    <row r="2" spans="1:34" ht="13.5" thickBot="1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2"/>
      <c r="O2" s="1"/>
      <c r="P2" s="1"/>
      <c r="Q2" s="1"/>
      <c r="R2" s="1"/>
      <c r="S2" s="3"/>
      <c r="T2" s="1"/>
      <c r="U2" s="1"/>
      <c r="V2" s="1"/>
      <c r="W2" s="1"/>
      <c r="X2" s="3"/>
      <c r="Y2" s="1"/>
      <c r="Z2" s="1"/>
      <c r="AA2" s="1"/>
      <c r="AB2" s="1"/>
      <c r="AC2" s="3"/>
      <c r="AD2" s="1"/>
      <c r="AE2" s="1"/>
      <c r="AF2" s="1"/>
      <c r="AG2" s="1"/>
      <c r="AH2" s="3"/>
    </row>
    <row r="3" spans="1:47" ht="12.75">
      <c r="A3" s="4" t="s">
        <v>0</v>
      </c>
      <c r="B3" s="5"/>
      <c r="C3" s="6" t="s">
        <v>1</v>
      </c>
      <c r="D3" s="7" t="s">
        <v>2</v>
      </c>
      <c r="E3" s="210" t="s">
        <v>3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2"/>
      <c r="AS3" s="213" t="s">
        <v>4</v>
      </c>
      <c r="AT3" s="193" t="s">
        <v>100</v>
      </c>
      <c r="AU3" s="193" t="s">
        <v>82</v>
      </c>
    </row>
    <row r="4" spans="1:47" ht="15.75" thickBot="1">
      <c r="A4" s="178"/>
      <c r="B4" s="8" t="s">
        <v>5</v>
      </c>
      <c r="C4" s="9" t="s">
        <v>6</v>
      </c>
      <c r="D4" s="10"/>
      <c r="E4" s="11"/>
      <c r="F4" s="12"/>
      <c r="G4" s="12" t="s">
        <v>7</v>
      </c>
      <c r="H4" s="12"/>
      <c r="I4" s="13"/>
      <c r="J4" s="12"/>
      <c r="K4" s="12"/>
      <c r="L4" s="12" t="s">
        <v>8</v>
      </c>
      <c r="M4" s="12"/>
      <c r="N4" s="13"/>
      <c r="O4" s="12"/>
      <c r="P4" s="12"/>
      <c r="Q4" s="14" t="s">
        <v>9</v>
      </c>
      <c r="R4" s="12"/>
      <c r="S4" s="15"/>
      <c r="T4" s="12"/>
      <c r="U4" s="12"/>
      <c r="V4" s="14" t="s">
        <v>10</v>
      </c>
      <c r="W4" s="12"/>
      <c r="X4" s="15"/>
      <c r="Y4" s="12"/>
      <c r="Z4" s="12"/>
      <c r="AA4" s="14" t="s">
        <v>11</v>
      </c>
      <c r="AB4" s="12"/>
      <c r="AC4" s="15"/>
      <c r="AD4" s="11"/>
      <c r="AE4" s="12"/>
      <c r="AF4" s="12" t="s">
        <v>12</v>
      </c>
      <c r="AG4" s="12"/>
      <c r="AH4" s="13"/>
      <c r="AI4" s="12"/>
      <c r="AJ4" s="12"/>
      <c r="AK4" s="14" t="s">
        <v>13</v>
      </c>
      <c r="AL4" s="12"/>
      <c r="AM4" s="15"/>
      <c r="AN4" s="16"/>
      <c r="AO4" s="17"/>
      <c r="AP4" s="12" t="s">
        <v>14</v>
      </c>
      <c r="AQ4" s="12"/>
      <c r="AR4" s="18"/>
      <c r="AS4" s="214"/>
      <c r="AT4" s="194"/>
      <c r="AU4" s="194"/>
    </row>
    <row r="5" spans="1:47" ht="12.75">
      <c r="A5" s="67"/>
      <c r="B5" s="19"/>
      <c r="C5" s="20"/>
      <c r="D5" s="21"/>
      <c r="E5" s="22" t="s">
        <v>15</v>
      </c>
      <c r="F5" s="23" t="s">
        <v>16</v>
      </c>
      <c r="G5" s="23" t="s">
        <v>17</v>
      </c>
      <c r="H5" s="23" t="s">
        <v>18</v>
      </c>
      <c r="I5" s="24" t="s">
        <v>19</v>
      </c>
      <c r="J5" s="22" t="s">
        <v>15</v>
      </c>
      <c r="K5" s="23" t="s">
        <v>16</v>
      </c>
      <c r="L5" s="23" t="s">
        <v>17</v>
      </c>
      <c r="M5" s="23" t="s">
        <v>18</v>
      </c>
      <c r="N5" s="24" t="s">
        <v>19</v>
      </c>
      <c r="O5" s="22" t="s">
        <v>15</v>
      </c>
      <c r="P5" s="23" t="s">
        <v>16</v>
      </c>
      <c r="Q5" s="23" t="s">
        <v>17</v>
      </c>
      <c r="R5" s="23" t="s">
        <v>18</v>
      </c>
      <c r="S5" s="24" t="s">
        <v>19</v>
      </c>
      <c r="T5" s="22" t="s">
        <v>15</v>
      </c>
      <c r="U5" s="23" t="s">
        <v>16</v>
      </c>
      <c r="V5" s="23" t="s">
        <v>17</v>
      </c>
      <c r="W5" s="23" t="s">
        <v>18</v>
      </c>
      <c r="X5" s="24" t="s">
        <v>19</v>
      </c>
      <c r="Y5" s="23"/>
      <c r="Z5" s="23"/>
      <c r="AA5" s="23"/>
      <c r="AB5" s="25"/>
      <c r="AC5" s="26"/>
      <c r="AD5" s="22"/>
      <c r="AE5" s="23"/>
      <c r="AF5" s="23"/>
      <c r="AG5" s="23"/>
      <c r="AH5" s="24"/>
      <c r="AI5" s="23"/>
      <c r="AJ5" s="23"/>
      <c r="AK5" s="23"/>
      <c r="AL5" s="25"/>
      <c r="AM5" s="26"/>
      <c r="AN5" s="27"/>
      <c r="AO5" s="28"/>
      <c r="AP5" s="28"/>
      <c r="AQ5" s="28"/>
      <c r="AR5" s="29"/>
      <c r="AS5" s="30"/>
      <c r="AT5" s="143"/>
      <c r="AU5" s="164"/>
    </row>
    <row r="6" spans="1:47" ht="12.75">
      <c r="A6" s="179"/>
      <c r="B6" s="31" t="s">
        <v>28</v>
      </c>
      <c r="C6" s="134"/>
      <c r="D6" s="135"/>
      <c r="E6" s="136"/>
      <c r="F6" s="137"/>
      <c r="G6" s="137"/>
      <c r="H6" s="138"/>
      <c r="I6" s="139"/>
      <c r="J6" s="137"/>
      <c r="K6" s="137"/>
      <c r="L6" s="137"/>
      <c r="M6" s="138"/>
      <c r="N6" s="139"/>
      <c r="O6" s="137"/>
      <c r="P6" s="137"/>
      <c r="Q6" s="137"/>
      <c r="R6" s="138"/>
      <c r="S6" s="140"/>
      <c r="T6" s="137"/>
      <c r="U6" s="137"/>
      <c r="V6" s="137"/>
      <c r="W6" s="138"/>
      <c r="X6" s="140"/>
      <c r="Y6" s="33"/>
      <c r="Z6" s="33"/>
      <c r="AA6" s="33"/>
      <c r="AB6" s="34"/>
      <c r="AC6" s="36"/>
      <c r="AD6" s="32"/>
      <c r="AE6" s="33"/>
      <c r="AF6" s="33"/>
      <c r="AG6" s="34"/>
      <c r="AH6" s="35"/>
      <c r="AI6" s="33"/>
      <c r="AJ6" s="33"/>
      <c r="AK6" s="33"/>
      <c r="AL6" s="34"/>
      <c r="AM6" s="36"/>
      <c r="AN6" s="32"/>
      <c r="AO6" s="33"/>
      <c r="AP6" s="33"/>
      <c r="AQ6" s="34"/>
      <c r="AR6" s="35"/>
      <c r="AS6" s="37"/>
      <c r="AT6" s="144"/>
      <c r="AU6" s="165"/>
    </row>
    <row r="7" spans="1:47" ht="12.75">
      <c r="A7" s="184" t="s">
        <v>133</v>
      </c>
      <c r="B7" s="38" t="s">
        <v>31</v>
      </c>
      <c r="C7" s="39">
        <f aca="true" t="shared" si="0" ref="C7:C13">SUM(E7,F7,G7,J7,K7,L7,O7,P7,Q7,T7,U7,V7,Y7,Z7,AA7,AD7,AE7,AF7,AI7,AJ7,AK7,AN7,AP7,AO7,)</f>
        <v>2</v>
      </c>
      <c r="D7" s="40">
        <f aca="true" t="shared" si="1" ref="D7:D13">SUM(I7,N7,S7,X7,AC7,AH7,AM7,AR6)</f>
        <v>2</v>
      </c>
      <c r="E7" s="41">
        <v>2</v>
      </c>
      <c r="F7" s="42">
        <v>0</v>
      </c>
      <c r="G7" s="42">
        <v>0</v>
      </c>
      <c r="H7" s="43" t="s">
        <v>22</v>
      </c>
      <c r="I7" s="141">
        <v>2</v>
      </c>
      <c r="J7" s="42"/>
      <c r="K7" s="42"/>
      <c r="L7" s="42"/>
      <c r="M7" s="43"/>
      <c r="N7" s="44"/>
      <c r="O7" s="42"/>
      <c r="P7" s="42"/>
      <c r="Q7" s="42"/>
      <c r="R7" s="43"/>
      <c r="S7" s="45"/>
      <c r="T7" s="42"/>
      <c r="U7" s="42"/>
      <c r="V7" s="42"/>
      <c r="W7" s="43"/>
      <c r="X7" s="45"/>
      <c r="Y7" s="42"/>
      <c r="Z7" s="42"/>
      <c r="AA7" s="42"/>
      <c r="AB7" s="43"/>
      <c r="AC7" s="45"/>
      <c r="AD7" s="41"/>
      <c r="AE7" s="42"/>
      <c r="AF7" s="42"/>
      <c r="AG7" s="43"/>
      <c r="AH7" s="44"/>
      <c r="AI7" s="42"/>
      <c r="AJ7" s="42"/>
      <c r="AK7" s="42"/>
      <c r="AL7" s="43"/>
      <c r="AM7" s="45"/>
      <c r="AN7" s="41"/>
      <c r="AO7" s="42"/>
      <c r="AP7" s="42"/>
      <c r="AQ7" s="43"/>
      <c r="AR7" s="44"/>
      <c r="AS7" s="37"/>
      <c r="AT7" s="144">
        <v>2</v>
      </c>
      <c r="AU7" s="165" t="s">
        <v>73</v>
      </c>
    </row>
    <row r="8" spans="1:47" ht="12.75">
      <c r="A8" s="90" t="s">
        <v>127</v>
      </c>
      <c r="B8" s="38" t="s">
        <v>32</v>
      </c>
      <c r="C8" s="39">
        <f t="shared" si="0"/>
        <v>2</v>
      </c>
      <c r="D8" s="40">
        <f t="shared" si="1"/>
        <v>2</v>
      </c>
      <c r="E8" s="41">
        <v>2</v>
      </c>
      <c r="F8" s="42">
        <v>0</v>
      </c>
      <c r="G8" s="42">
        <v>0</v>
      </c>
      <c r="H8" s="43" t="s">
        <v>22</v>
      </c>
      <c r="I8" s="141">
        <v>2</v>
      </c>
      <c r="J8" s="42"/>
      <c r="K8" s="42"/>
      <c r="L8" s="42"/>
      <c r="M8" s="43"/>
      <c r="N8" s="44"/>
      <c r="O8" s="42"/>
      <c r="P8" s="42"/>
      <c r="Q8" s="42"/>
      <c r="R8" s="43"/>
      <c r="S8" s="45"/>
      <c r="T8" s="42"/>
      <c r="U8" s="42"/>
      <c r="V8" s="42"/>
      <c r="W8" s="43"/>
      <c r="X8" s="45"/>
      <c r="Y8" s="42"/>
      <c r="Z8" s="42"/>
      <c r="AA8" s="42"/>
      <c r="AB8" s="43"/>
      <c r="AC8" s="45"/>
      <c r="AD8" s="41"/>
      <c r="AE8" s="42"/>
      <c r="AF8" s="42"/>
      <c r="AG8" s="43"/>
      <c r="AH8" s="44"/>
      <c r="AI8" s="42"/>
      <c r="AJ8" s="42"/>
      <c r="AK8" s="42"/>
      <c r="AL8" s="43"/>
      <c r="AM8" s="45"/>
      <c r="AN8" s="41"/>
      <c r="AO8" s="42"/>
      <c r="AP8" s="42"/>
      <c r="AQ8" s="43"/>
      <c r="AR8" s="44"/>
      <c r="AS8" s="37"/>
      <c r="AT8" s="144">
        <v>2</v>
      </c>
      <c r="AU8" s="165" t="s">
        <v>69</v>
      </c>
    </row>
    <row r="9" spans="1:47" ht="22.5">
      <c r="A9" s="90" t="s">
        <v>128</v>
      </c>
      <c r="B9" s="160" t="s">
        <v>61</v>
      </c>
      <c r="C9" s="39">
        <f>SUM(E9,F9,G9,J9,K9,L9,O9,P9,Q9,T9,U9,V9,Y9,Z9,AA9,AD9,AE9,AF9,AI9,AJ9,AK9,AN9,AP9,AO9,)</f>
        <v>4</v>
      </c>
      <c r="D9" s="141">
        <f>SUM(I9,N9,S9,X9,AC9,AH9,AM9,AR8)</f>
        <v>4</v>
      </c>
      <c r="E9" s="42">
        <v>2</v>
      </c>
      <c r="F9" s="42">
        <v>0</v>
      </c>
      <c r="G9" s="42">
        <v>2</v>
      </c>
      <c r="H9" s="43" t="s">
        <v>22</v>
      </c>
      <c r="I9" s="141">
        <v>4</v>
      </c>
      <c r="J9" s="42"/>
      <c r="K9" s="43"/>
      <c r="L9" s="43"/>
      <c r="M9" s="43"/>
      <c r="N9" s="45"/>
      <c r="O9" s="42"/>
      <c r="P9" s="43"/>
      <c r="Q9" s="43"/>
      <c r="R9" s="43"/>
      <c r="S9" s="45"/>
      <c r="T9" s="42"/>
      <c r="U9" s="42"/>
      <c r="V9" s="42"/>
      <c r="W9" s="43"/>
      <c r="X9" s="45"/>
      <c r="Y9" s="42"/>
      <c r="Z9" s="42"/>
      <c r="AA9" s="42"/>
      <c r="AB9" s="43"/>
      <c r="AC9" s="45"/>
      <c r="AD9" s="41"/>
      <c r="AE9" s="42"/>
      <c r="AF9" s="42"/>
      <c r="AG9" s="43"/>
      <c r="AH9" s="44"/>
      <c r="AI9" s="42"/>
      <c r="AJ9" s="42"/>
      <c r="AK9" s="42"/>
      <c r="AL9" s="43"/>
      <c r="AM9" s="45"/>
      <c r="AN9" s="41"/>
      <c r="AO9" s="42"/>
      <c r="AP9" s="42"/>
      <c r="AQ9" s="43"/>
      <c r="AR9" s="44"/>
      <c r="AS9" s="37"/>
      <c r="AT9" s="185">
        <v>3</v>
      </c>
      <c r="AU9" s="165" t="s">
        <v>70</v>
      </c>
    </row>
    <row r="10" spans="1:47" ht="12.75">
      <c r="A10" s="90" t="s">
        <v>125</v>
      </c>
      <c r="B10" s="38" t="s">
        <v>68</v>
      </c>
      <c r="C10" s="39">
        <f>SUM(E10,F10,G10,J10,K10,L10,O10,P10,Q10,T10,U10,V10,Y10,Z10,AA10,AD10,AE10,AF10,AI10,AJ10,AK10,AN10,AP10,AO10,)</f>
        <v>5</v>
      </c>
      <c r="D10" s="40">
        <v>4</v>
      </c>
      <c r="E10" s="41"/>
      <c r="F10" s="42"/>
      <c r="G10" s="42"/>
      <c r="H10" s="43"/>
      <c r="I10" s="44"/>
      <c r="J10" s="42"/>
      <c r="K10" s="42"/>
      <c r="L10" s="42"/>
      <c r="M10" s="43"/>
      <c r="N10" s="44"/>
      <c r="O10" s="42"/>
      <c r="P10" s="42"/>
      <c r="Q10" s="42"/>
      <c r="R10" s="43"/>
      <c r="S10" s="45"/>
      <c r="T10" s="42">
        <v>2</v>
      </c>
      <c r="U10" s="42">
        <v>2</v>
      </c>
      <c r="V10" s="42">
        <v>1</v>
      </c>
      <c r="W10" s="43" t="s">
        <v>22</v>
      </c>
      <c r="X10" s="44">
        <v>5</v>
      </c>
      <c r="Y10" s="42"/>
      <c r="Z10" s="42"/>
      <c r="AA10" s="42"/>
      <c r="AB10" s="43"/>
      <c r="AC10" s="46"/>
      <c r="AD10" s="41"/>
      <c r="AE10" s="42"/>
      <c r="AF10" s="42"/>
      <c r="AG10" s="43"/>
      <c r="AH10" s="44"/>
      <c r="AI10" s="47"/>
      <c r="AJ10" s="47"/>
      <c r="AK10" s="47"/>
      <c r="AL10" s="48"/>
      <c r="AM10" s="46"/>
      <c r="AN10" s="41"/>
      <c r="AO10" s="42"/>
      <c r="AP10" s="42"/>
      <c r="AQ10" s="43"/>
      <c r="AR10" s="44"/>
      <c r="AS10" s="37"/>
      <c r="AT10" s="144"/>
      <c r="AU10" s="165"/>
    </row>
    <row r="11" spans="1:47" ht="12.75">
      <c r="A11" s="90" t="s">
        <v>101</v>
      </c>
      <c r="B11" s="38" t="s">
        <v>33</v>
      </c>
      <c r="C11" s="39">
        <f t="shared" si="0"/>
        <v>2</v>
      </c>
      <c r="D11" s="40">
        <f>SUM(I11,N11,S11,X11,AC11,AH11,AM11,AR10)</f>
        <v>2</v>
      </c>
      <c r="E11" s="41"/>
      <c r="F11" s="42"/>
      <c r="G11" s="42"/>
      <c r="H11" s="43"/>
      <c r="I11" s="44"/>
      <c r="J11" s="42"/>
      <c r="K11" s="42"/>
      <c r="L11" s="42"/>
      <c r="M11" s="43"/>
      <c r="N11" s="44"/>
      <c r="O11" s="42"/>
      <c r="P11" s="42"/>
      <c r="Q11" s="42"/>
      <c r="R11" s="43"/>
      <c r="S11" s="45"/>
      <c r="T11" s="42">
        <v>1</v>
      </c>
      <c r="U11" s="42">
        <v>0</v>
      </c>
      <c r="V11" s="42">
        <v>1</v>
      </c>
      <c r="W11" s="43" t="s">
        <v>21</v>
      </c>
      <c r="X11" s="45">
        <v>2</v>
      </c>
      <c r="Y11" s="42"/>
      <c r="Z11" s="42"/>
      <c r="AA11" s="42"/>
      <c r="AB11" s="43"/>
      <c r="AC11" s="46"/>
      <c r="AD11" s="41"/>
      <c r="AE11" s="42"/>
      <c r="AF11" s="42"/>
      <c r="AG11" s="43"/>
      <c r="AH11" s="44"/>
      <c r="AI11" s="47"/>
      <c r="AJ11" s="47"/>
      <c r="AK11" s="47"/>
      <c r="AL11" s="48"/>
      <c r="AM11" s="46"/>
      <c r="AN11" s="41"/>
      <c r="AO11" s="42"/>
      <c r="AP11" s="42"/>
      <c r="AQ11" s="43"/>
      <c r="AR11" s="44"/>
      <c r="AS11" s="37"/>
      <c r="AT11" s="144"/>
      <c r="AU11" s="165"/>
    </row>
    <row r="12" spans="1:47" ht="12.75">
      <c r="A12" s="90" t="s">
        <v>102</v>
      </c>
      <c r="B12" s="38" t="s">
        <v>62</v>
      </c>
      <c r="C12" s="39">
        <f t="shared" si="0"/>
        <v>2</v>
      </c>
      <c r="D12" s="40">
        <f t="shared" si="1"/>
        <v>2</v>
      </c>
      <c r="E12" s="41">
        <v>2</v>
      </c>
      <c r="F12" s="42">
        <v>0</v>
      </c>
      <c r="G12" s="42">
        <v>0</v>
      </c>
      <c r="H12" s="43" t="s">
        <v>22</v>
      </c>
      <c r="I12" s="44">
        <v>2</v>
      </c>
      <c r="J12" s="42"/>
      <c r="K12" s="42"/>
      <c r="L12" s="42"/>
      <c r="M12" s="43"/>
      <c r="N12" s="44"/>
      <c r="O12" s="42"/>
      <c r="P12" s="42"/>
      <c r="Q12" s="42"/>
      <c r="R12" s="43"/>
      <c r="S12" s="45"/>
      <c r="T12" s="42"/>
      <c r="U12" s="42"/>
      <c r="V12" s="42"/>
      <c r="W12" s="43"/>
      <c r="X12" s="45"/>
      <c r="Y12" s="42"/>
      <c r="Z12" s="42"/>
      <c r="AA12" s="42"/>
      <c r="AB12" s="43"/>
      <c r="AC12" s="46"/>
      <c r="AD12" s="41"/>
      <c r="AE12" s="42"/>
      <c r="AF12" s="42"/>
      <c r="AG12" s="43"/>
      <c r="AH12" s="44"/>
      <c r="AI12" s="47"/>
      <c r="AJ12" s="47"/>
      <c r="AK12" s="47"/>
      <c r="AL12" s="48"/>
      <c r="AM12" s="46"/>
      <c r="AN12" s="41"/>
      <c r="AO12" s="42"/>
      <c r="AP12" s="42"/>
      <c r="AQ12" s="43"/>
      <c r="AR12" s="44"/>
      <c r="AS12" s="37"/>
      <c r="AT12" s="189">
        <v>3</v>
      </c>
      <c r="AU12" s="195" t="s">
        <v>71</v>
      </c>
    </row>
    <row r="13" spans="1:47" ht="12.75">
      <c r="A13" s="90" t="s">
        <v>103</v>
      </c>
      <c r="B13" s="38" t="s">
        <v>63</v>
      </c>
      <c r="C13" s="39">
        <f t="shared" si="0"/>
        <v>2</v>
      </c>
      <c r="D13" s="40">
        <f t="shared" si="1"/>
        <v>2</v>
      </c>
      <c r="E13" s="41"/>
      <c r="F13" s="42"/>
      <c r="G13" s="42"/>
      <c r="H13" s="43"/>
      <c r="I13" s="44"/>
      <c r="J13" s="42">
        <v>0</v>
      </c>
      <c r="K13" s="42">
        <v>2</v>
      </c>
      <c r="L13" s="42">
        <v>0</v>
      </c>
      <c r="M13" s="43" t="s">
        <v>22</v>
      </c>
      <c r="N13" s="44">
        <v>2</v>
      </c>
      <c r="O13" s="42"/>
      <c r="P13" s="42"/>
      <c r="Q13" s="42"/>
      <c r="R13" s="43"/>
      <c r="S13" s="45"/>
      <c r="T13" s="42"/>
      <c r="U13" s="42"/>
      <c r="V13" s="42"/>
      <c r="W13" s="43"/>
      <c r="X13" s="45"/>
      <c r="Y13" s="42"/>
      <c r="Z13" s="42"/>
      <c r="AA13" s="42"/>
      <c r="AB13" s="43"/>
      <c r="AC13" s="46"/>
      <c r="AD13" s="41"/>
      <c r="AE13" s="42"/>
      <c r="AF13" s="42"/>
      <c r="AG13" s="43"/>
      <c r="AH13" s="44"/>
      <c r="AI13" s="47"/>
      <c r="AJ13" s="47"/>
      <c r="AK13" s="47"/>
      <c r="AL13" s="48"/>
      <c r="AM13" s="46"/>
      <c r="AN13" s="41"/>
      <c r="AO13" s="42"/>
      <c r="AP13" s="42"/>
      <c r="AQ13" s="43"/>
      <c r="AR13" s="44"/>
      <c r="AS13" s="90" t="s">
        <v>102</v>
      </c>
      <c r="AT13" s="190"/>
      <c r="AU13" s="196"/>
    </row>
    <row r="14" spans="1:47" ht="12.75">
      <c r="A14" s="90"/>
      <c r="B14" s="49" t="s">
        <v>20</v>
      </c>
      <c r="C14" s="39">
        <f>SUM(C7:C13)</f>
        <v>19</v>
      </c>
      <c r="D14" s="40">
        <f>SUM(D7:D13)</f>
        <v>18</v>
      </c>
      <c r="E14" s="41"/>
      <c r="F14" s="42"/>
      <c r="G14" s="42"/>
      <c r="H14" s="43"/>
      <c r="I14" s="44"/>
      <c r="J14" s="42"/>
      <c r="K14" s="42"/>
      <c r="L14" s="42"/>
      <c r="M14" s="43"/>
      <c r="N14" s="44"/>
      <c r="O14" s="42"/>
      <c r="P14" s="42"/>
      <c r="Q14" s="42"/>
      <c r="R14" s="43"/>
      <c r="S14" s="45"/>
      <c r="T14" s="42"/>
      <c r="U14" s="42"/>
      <c r="V14" s="42"/>
      <c r="W14" s="43"/>
      <c r="X14" s="45"/>
      <c r="Y14" s="42"/>
      <c r="Z14" s="42"/>
      <c r="AA14" s="42"/>
      <c r="AB14" s="43"/>
      <c r="AC14" s="46"/>
      <c r="AD14" s="41"/>
      <c r="AE14" s="42"/>
      <c r="AF14" s="42"/>
      <c r="AG14" s="43"/>
      <c r="AH14" s="44"/>
      <c r="AI14" s="47"/>
      <c r="AJ14" s="47"/>
      <c r="AK14" s="47"/>
      <c r="AL14" s="48"/>
      <c r="AM14" s="46"/>
      <c r="AN14" s="41"/>
      <c r="AO14" s="42"/>
      <c r="AP14" s="42"/>
      <c r="AQ14" s="43"/>
      <c r="AR14" s="44"/>
      <c r="AS14" s="157"/>
      <c r="AT14" s="158"/>
      <c r="AU14" s="158"/>
    </row>
    <row r="15" spans="1:47" ht="12.75">
      <c r="A15" s="67"/>
      <c r="B15" s="31" t="s">
        <v>29</v>
      </c>
      <c r="C15" s="136"/>
      <c r="D15" s="135"/>
      <c r="E15" s="136"/>
      <c r="F15" s="137"/>
      <c r="G15" s="137"/>
      <c r="H15" s="138"/>
      <c r="I15" s="139"/>
      <c r="J15" s="137"/>
      <c r="K15" s="137"/>
      <c r="L15" s="137"/>
      <c r="M15" s="138"/>
      <c r="N15" s="139"/>
      <c r="O15" s="137"/>
      <c r="P15" s="137"/>
      <c r="Q15" s="137"/>
      <c r="R15" s="138"/>
      <c r="S15" s="140"/>
      <c r="T15" s="137"/>
      <c r="U15" s="137"/>
      <c r="V15" s="137"/>
      <c r="W15" s="138"/>
      <c r="X15" s="140"/>
      <c r="Y15" s="33"/>
      <c r="Z15" s="33"/>
      <c r="AA15" s="33"/>
      <c r="AB15" s="34"/>
      <c r="AC15" s="36"/>
      <c r="AD15" s="32"/>
      <c r="AE15" s="33"/>
      <c r="AF15" s="33"/>
      <c r="AG15" s="34"/>
      <c r="AH15" s="35"/>
      <c r="AI15" s="33"/>
      <c r="AJ15" s="33"/>
      <c r="AK15" s="33"/>
      <c r="AL15" s="34"/>
      <c r="AM15" s="36"/>
      <c r="AN15" s="32"/>
      <c r="AO15" s="33"/>
      <c r="AP15" s="33"/>
      <c r="AQ15" s="34"/>
      <c r="AR15" s="35"/>
      <c r="AS15" s="53"/>
      <c r="AT15" s="143"/>
      <c r="AU15" s="143"/>
    </row>
    <row r="16" spans="1:47" ht="12.75">
      <c r="A16" s="184" t="s">
        <v>135</v>
      </c>
      <c r="B16" s="38" t="s">
        <v>34</v>
      </c>
      <c r="C16" s="39">
        <f aca="true" t="shared" si="2" ref="C16:C24">SUM(E16,F16,G16,J16,K16,L16,O16,P16,Q16,T16,U16,V16,Y16,Z16,AA16,AD16,AE16,AF16,AI16,AJ16,AK16,AN16,AP16,AO16,)</f>
        <v>2</v>
      </c>
      <c r="D16" s="40">
        <v>3</v>
      </c>
      <c r="E16" s="41">
        <v>0</v>
      </c>
      <c r="F16" s="42">
        <v>0</v>
      </c>
      <c r="G16" s="42">
        <v>2</v>
      </c>
      <c r="H16" s="43" t="s">
        <v>22</v>
      </c>
      <c r="I16" s="44">
        <v>2</v>
      </c>
      <c r="J16" s="42"/>
      <c r="K16" s="42"/>
      <c r="L16" s="42"/>
      <c r="M16" s="43"/>
      <c r="N16" s="44"/>
      <c r="O16" s="42"/>
      <c r="P16" s="42"/>
      <c r="Q16" s="42"/>
      <c r="R16" s="43"/>
      <c r="S16" s="45"/>
      <c r="T16" s="42"/>
      <c r="U16" s="42"/>
      <c r="V16" s="42"/>
      <c r="W16" s="43"/>
      <c r="X16" s="45"/>
      <c r="Y16" s="42"/>
      <c r="Z16" s="42"/>
      <c r="AA16" s="42"/>
      <c r="AB16" s="43"/>
      <c r="AC16" s="45"/>
      <c r="AD16" s="41"/>
      <c r="AE16" s="42"/>
      <c r="AF16" s="42"/>
      <c r="AG16" s="43"/>
      <c r="AH16" s="44"/>
      <c r="AI16" s="42"/>
      <c r="AJ16" s="42"/>
      <c r="AK16" s="42"/>
      <c r="AL16" s="43"/>
      <c r="AM16" s="45"/>
      <c r="AN16" s="41"/>
      <c r="AO16" s="42"/>
      <c r="AP16" s="42"/>
      <c r="AQ16" s="43"/>
      <c r="AR16" s="44"/>
      <c r="AS16" s="37"/>
      <c r="AT16" s="189">
        <v>5</v>
      </c>
      <c r="AU16" s="197" t="s">
        <v>34</v>
      </c>
    </row>
    <row r="17" spans="1:47" ht="12.75">
      <c r="A17" s="184" t="s">
        <v>136</v>
      </c>
      <c r="B17" s="38" t="s">
        <v>35</v>
      </c>
      <c r="C17" s="39">
        <f t="shared" si="2"/>
        <v>3</v>
      </c>
      <c r="D17" s="40">
        <f>SUM(I17,N17,S17,X17,AC17,AH17,AM17,AR16)</f>
        <v>3</v>
      </c>
      <c r="E17" s="41"/>
      <c r="F17" s="42"/>
      <c r="G17" s="42"/>
      <c r="H17" s="43"/>
      <c r="I17" s="44"/>
      <c r="J17" s="42">
        <v>2</v>
      </c>
      <c r="K17" s="42">
        <v>0</v>
      </c>
      <c r="L17" s="42">
        <v>1</v>
      </c>
      <c r="M17" s="43" t="s">
        <v>21</v>
      </c>
      <c r="N17" s="44">
        <v>3</v>
      </c>
      <c r="O17" s="42"/>
      <c r="P17" s="42"/>
      <c r="Q17" s="42"/>
      <c r="R17" s="43"/>
      <c r="S17" s="45"/>
      <c r="T17" s="42"/>
      <c r="U17" s="42"/>
      <c r="V17" s="42"/>
      <c r="W17" s="43"/>
      <c r="X17" s="45"/>
      <c r="Y17" s="42"/>
      <c r="Z17" s="42"/>
      <c r="AA17" s="42"/>
      <c r="AB17" s="43"/>
      <c r="AC17" s="45"/>
      <c r="AD17" s="41"/>
      <c r="AE17" s="42"/>
      <c r="AF17" s="42"/>
      <c r="AG17" s="43"/>
      <c r="AH17" s="44"/>
      <c r="AI17" s="42"/>
      <c r="AJ17" s="42"/>
      <c r="AK17" s="42"/>
      <c r="AL17" s="43"/>
      <c r="AM17" s="45"/>
      <c r="AN17" s="41"/>
      <c r="AO17" s="42"/>
      <c r="AP17" s="42"/>
      <c r="AQ17" s="43"/>
      <c r="AR17" s="44"/>
      <c r="AS17" s="184" t="s">
        <v>135</v>
      </c>
      <c r="AT17" s="204"/>
      <c r="AU17" s="198"/>
    </row>
    <row r="18" spans="1:47" ht="12.75">
      <c r="A18" s="184" t="s">
        <v>137</v>
      </c>
      <c r="B18" s="38" t="s">
        <v>36</v>
      </c>
      <c r="C18" s="39">
        <f t="shared" si="2"/>
        <v>3</v>
      </c>
      <c r="D18" s="40">
        <f>SUM(I18,N18,S18,X18,AC18,AH18,AM18,AR17)</f>
        <v>3</v>
      </c>
      <c r="E18" s="41"/>
      <c r="F18" s="42"/>
      <c r="G18" s="42"/>
      <c r="H18" s="43"/>
      <c r="I18" s="44"/>
      <c r="J18" s="42"/>
      <c r="K18" s="42"/>
      <c r="L18" s="42"/>
      <c r="M18" s="43"/>
      <c r="N18" s="44"/>
      <c r="O18" s="41">
        <v>2</v>
      </c>
      <c r="P18" s="42">
        <v>0</v>
      </c>
      <c r="Q18" s="42">
        <v>1</v>
      </c>
      <c r="R18" s="43" t="s">
        <v>21</v>
      </c>
      <c r="S18" s="44">
        <v>3</v>
      </c>
      <c r="T18" s="41"/>
      <c r="U18" s="42"/>
      <c r="V18" s="42"/>
      <c r="W18" s="43"/>
      <c r="X18" s="44"/>
      <c r="Y18" s="42"/>
      <c r="Z18" s="42"/>
      <c r="AA18" s="42"/>
      <c r="AB18" s="43"/>
      <c r="AC18" s="45"/>
      <c r="AD18" s="41"/>
      <c r="AE18" s="42"/>
      <c r="AF18" s="42"/>
      <c r="AG18" s="43"/>
      <c r="AH18" s="44"/>
      <c r="AI18" s="42"/>
      <c r="AJ18" s="42"/>
      <c r="AK18" s="42"/>
      <c r="AL18" s="43"/>
      <c r="AM18" s="45"/>
      <c r="AN18" s="41"/>
      <c r="AO18" s="42"/>
      <c r="AP18" s="42"/>
      <c r="AQ18" s="43"/>
      <c r="AR18" s="44"/>
      <c r="AS18" s="184" t="s">
        <v>136</v>
      </c>
      <c r="AT18" s="190"/>
      <c r="AU18" s="199"/>
    </row>
    <row r="19" spans="1:47" ht="12.75">
      <c r="A19" s="90" t="s">
        <v>104</v>
      </c>
      <c r="B19" s="38" t="s">
        <v>37</v>
      </c>
      <c r="C19" s="39">
        <f t="shared" si="2"/>
        <v>3</v>
      </c>
      <c r="D19" s="40">
        <f>SUM(I19,N19,S19,X19,AC19,AH19,AM19,AR18)</f>
        <v>3</v>
      </c>
      <c r="E19" s="41">
        <v>2</v>
      </c>
      <c r="F19" s="42">
        <v>1</v>
      </c>
      <c r="G19" s="42">
        <v>0</v>
      </c>
      <c r="H19" s="43" t="s">
        <v>21</v>
      </c>
      <c r="I19" s="44">
        <v>3</v>
      </c>
      <c r="J19" s="42"/>
      <c r="K19" s="42"/>
      <c r="L19" s="42"/>
      <c r="M19" s="43"/>
      <c r="N19" s="44"/>
      <c r="O19" s="42"/>
      <c r="P19" s="42"/>
      <c r="Q19" s="42"/>
      <c r="R19" s="43"/>
      <c r="S19" s="45"/>
      <c r="T19" s="42"/>
      <c r="U19" s="42"/>
      <c r="V19" s="42"/>
      <c r="W19" s="43"/>
      <c r="X19" s="45"/>
      <c r="Y19" s="42"/>
      <c r="Z19" s="42"/>
      <c r="AA19" s="42"/>
      <c r="AB19" s="43"/>
      <c r="AC19" s="45"/>
      <c r="AD19" s="41"/>
      <c r="AE19" s="42"/>
      <c r="AF19" s="42"/>
      <c r="AG19" s="43"/>
      <c r="AH19" s="44"/>
      <c r="AI19" s="42"/>
      <c r="AJ19" s="42"/>
      <c r="AK19" s="42"/>
      <c r="AL19" s="43"/>
      <c r="AM19" s="45"/>
      <c r="AN19" s="41"/>
      <c r="AO19" s="42"/>
      <c r="AP19" s="42"/>
      <c r="AQ19" s="43"/>
      <c r="AR19" s="44"/>
      <c r="AS19" s="184"/>
      <c r="AT19" s="189">
        <v>5</v>
      </c>
      <c r="AU19" s="205" t="s">
        <v>74</v>
      </c>
    </row>
    <row r="20" spans="1:47" ht="12.75">
      <c r="A20" s="90" t="s">
        <v>105</v>
      </c>
      <c r="B20" s="38" t="s">
        <v>38</v>
      </c>
      <c r="C20" s="39">
        <f t="shared" si="2"/>
        <v>3</v>
      </c>
      <c r="D20" s="40">
        <f>SUM(I20,N20,S20,X20,AC20,AH20,AM20,AR19)</f>
        <v>3</v>
      </c>
      <c r="E20" s="41"/>
      <c r="F20" s="42"/>
      <c r="G20" s="42"/>
      <c r="H20" s="43"/>
      <c r="I20" s="44"/>
      <c r="J20" s="42">
        <v>2</v>
      </c>
      <c r="K20" s="42">
        <v>1</v>
      </c>
      <c r="L20" s="42">
        <v>0</v>
      </c>
      <c r="M20" s="43" t="s">
        <v>21</v>
      </c>
      <c r="N20" s="44">
        <v>3</v>
      </c>
      <c r="O20" s="42"/>
      <c r="P20" s="42"/>
      <c r="Q20" s="42"/>
      <c r="R20" s="43"/>
      <c r="S20" s="45"/>
      <c r="T20" s="42"/>
      <c r="U20" s="42"/>
      <c r="V20" s="42"/>
      <c r="W20" s="43"/>
      <c r="X20" s="45"/>
      <c r="Y20" s="42"/>
      <c r="Z20" s="42"/>
      <c r="AA20" s="42"/>
      <c r="AB20" s="43"/>
      <c r="AC20" s="45"/>
      <c r="AD20" s="41"/>
      <c r="AE20" s="42"/>
      <c r="AF20" s="42"/>
      <c r="AG20" s="43"/>
      <c r="AH20" s="44"/>
      <c r="AI20" s="42"/>
      <c r="AJ20" s="42"/>
      <c r="AK20" s="42"/>
      <c r="AL20" s="43"/>
      <c r="AM20" s="45"/>
      <c r="AN20" s="41"/>
      <c r="AO20" s="42"/>
      <c r="AP20" s="42"/>
      <c r="AQ20" s="43"/>
      <c r="AR20" s="44"/>
      <c r="AS20" s="90" t="s">
        <v>104</v>
      </c>
      <c r="AT20" s="190"/>
      <c r="AU20" s="206"/>
    </row>
    <row r="21" spans="1:47" ht="12.75">
      <c r="A21" s="90" t="s">
        <v>106</v>
      </c>
      <c r="B21" s="38" t="s">
        <v>39</v>
      </c>
      <c r="C21" s="39">
        <f t="shared" si="2"/>
        <v>4</v>
      </c>
      <c r="D21" s="40">
        <f>SUM(I21,N21,S21,X21,AC21,AH21,AM21,AR19)</f>
        <v>4</v>
      </c>
      <c r="E21" s="41">
        <v>2</v>
      </c>
      <c r="F21" s="42">
        <v>2</v>
      </c>
      <c r="G21" s="42">
        <v>0</v>
      </c>
      <c r="H21" s="43" t="s">
        <v>21</v>
      </c>
      <c r="I21" s="44">
        <v>4</v>
      </c>
      <c r="J21" s="42"/>
      <c r="K21" s="42"/>
      <c r="L21" s="42"/>
      <c r="M21" s="43"/>
      <c r="N21" s="44"/>
      <c r="O21" s="42"/>
      <c r="P21" s="42"/>
      <c r="Q21" s="42"/>
      <c r="R21" s="43"/>
      <c r="S21" s="45"/>
      <c r="T21" s="42"/>
      <c r="U21" s="42"/>
      <c r="V21" s="42"/>
      <c r="W21" s="43"/>
      <c r="X21" s="45"/>
      <c r="Y21" s="42"/>
      <c r="Z21" s="42"/>
      <c r="AA21" s="42"/>
      <c r="AB21" s="43"/>
      <c r="AC21" s="45"/>
      <c r="AD21" s="41"/>
      <c r="AE21" s="42"/>
      <c r="AF21" s="42"/>
      <c r="AG21" s="43"/>
      <c r="AH21" s="44"/>
      <c r="AI21" s="42"/>
      <c r="AJ21" s="42"/>
      <c r="AK21" s="42"/>
      <c r="AL21" s="43"/>
      <c r="AM21" s="45"/>
      <c r="AN21" s="41"/>
      <c r="AO21" s="42"/>
      <c r="AP21" s="42"/>
      <c r="AQ21" s="43"/>
      <c r="AR21" s="44"/>
      <c r="AS21" s="37"/>
      <c r="AT21" s="144">
        <v>4</v>
      </c>
      <c r="AU21" s="165" t="s">
        <v>78</v>
      </c>
    </row>
    <row r="22" spans="1:47" ht="12.75">
      <c r="A22" s="90" t="s">
        <v>107</v>
      </c>
      <c r="B22" s="38" t="s">
        <v>40</v>
      </c>
      <c r="C22" s="39">
        <f t="shared" si="2"/>
        <v>4</v>
      </c>
      <c r="D22" s="40">
        <f>SUM(I22,N22,S22,X22,AC22,AH22,AM22,AR20)</f>
        <v>4</v>
      </c>
      <c r="E22" s="41"/>
      <c r="F22" s="42"/>
      <c r="G22" s="42"/>
      <c r="H22" s="43"/>
      <c r="I22" s="44"/>
      <c r="J22" s="42">
        <v>2</v>
      </c>
      <c r="K22" s="42">
        <v>0</v>
      </c>
      <c r="L22" s="42">
        <v>2</v>
      </c>
      <c r="M22" s="43" t="s">
        <v>22</v>
      </c>
      <c r="N22" s="44">
        <v>4</v>
      </c>
      <c r="O22" s="42"/>
      <c r="P22" s="42"/>
      <c r="Q22" s="42"/>
      <c r="R22" s="43"/>
      <c r="S22" s="45"/>
      <c r="T22" s="42"/>
      <c r="U22" s="42"/>
      <c r="V22" s="42"/>
      <c r="W22" s="43"/>
      <c r="X22" s="45"/>
      <c r="Y22" s="42"/>
      <c r="Z22" s="42"/>
      <c r="AA22" s="42"/>
      <c r="AB22" s="43"/>
      <c r="AC22" s="45"/>
      <c r="AD22" s="41"/>
      <c r="AE22" s="42"/>
      <c r="AF22" s="42"/>
      <c r="AG22" s="43"/>
      <c r="AH22" s="44"/>
      <c r="AI22" s="42"/>
      <c r="AJ22" s="42"/>
      <c r="AK22" s="42"/>
      <c r="AL22" s="43"/>
      <c r="AM22" s="45"/>
      <c r="AN22" s="41"/>
      <c r="AO22" s="42"/>
      <c r="AP22" s="42"/>
      <c r="AQ22" s="43"/>
      <c r="AR22" s="44"/>
      <c r="AS22" s="186" t="s">
        <v>102</v>
      </c>
      <c r="AT22" s="144">
        <v>4</v>
      </c>
      <c r="AU22" s="165" t="s">
        <v>72</v>
      </c>
    </row>
    <row r="23" spans="1:47" ht="22.5">
      <c r="A23" s="90" t="s">
        <v>129</v>
      </c>
      <c r="B23" s="38" t="s">
        <v>41</v>
      </c>
      <c r="C23" s="39">
        <f t="shared" si="2"/>
        <v>4</v>
      </c>
      <c r="D23" s="40">
        <f>SUM(I23,N23,S23,X23,AC23,AH23,AM23,AR21)</f>
        <v>4</v>
      </c>
      <c r="E23" s="41"/>
      <c r="F23" s="42"/>
      <c r="G23" s="42"/>
      <c r="H23" s="43"/>
      <c r="I23" s="44"/>
      <c r="J23" s="42"/>
      <c r="K23" s="42"/>
      <c r="L23" s="42"/>
      <c r="M23" s="43"/>
      <c r="N23" s="44"/>
      <c r="O23" s="42">
        <v>2</v>
      </c>
      <c r="P23" s="42">
        <v>0</v>
      </c>
      <c r="Q23" s="42">
        <v>2</v>
      </c>
      <c r="R23" s="43" t="s">
        <v>21</v>
      </c>
      <c r="S23" s="45">
        <v>4</v>
      </c>
      <c r="T23" s="42"/>
      <c r="U23" s="42"/>
      <c r="V23" s="42"/>
      <c r="W23" s="43"/>
      <c r="X23" s="45"/>
      <c r="Y23" s="42"/>
      <c r="Z23" s="42"/>
      <c r="AA23" s="42"/>
      <c r="AB23" s="43"/>
      <c r="AC23" s="45"/>
      <c r="AD23" s="41"/>
      <c r="AE23" s="42"/>
      <c r="AF23" s="42"/>
      <c r="AG23" s="43"/>
      <c r="AH23" s="44"/>
      <c r="AI23" s="42"/>
      <c r="AJ23" s="42"/>
      <c r="AK23" s="42"/>
      <c r="AL23" s="43"/>
      <c r="AM23" s="45"/>
      <c r="AN23" s="41"/>
      <c r="AO23" s="42"/>
      <c r="AP23" s="42"/>
      <c r="AQ23" s="43"/>
      <c r="AR23" s="44"/>
      <c r="AS23" s="183" t="s">
        <v>131</v>
      </c>
      <c r="AT23" s="144">
        <v>3</v>
      </c>
      <c r="AU23" s="165" t="s">
        <v>95</v>
      </c>
    </row>
    <row r="24" spans="1:47" ht="12.75">
      <c r="A24" s="90" t="s">
        <v>126</v>
      </c>
      <c r="B24" s="38" t="s">
        <v>50</v>
      </c>
      <c r="C24" s="39">
        <f t="shared" si="2"/>
        <v>4</v>
      </c>
      <c r="D24" s="40">
        <f>SUM(I24,N24,S24,X24,AC24,AH24,AM24,AR34)</f>
        <v>4</v>
      </c>
      <c r="E24" s="60"/>
      <c r="F24" s="61"/>
      <c r="G24" s="61"/>
      <c r="H24" s="62"/>
      <c r="I24" s="63"/>
      <c r="J24" s="61"/>
      <c r="K24" s="61"/>
      <c r="L24" s="61"/>
      <c r="M24" s="62"/>
      <c r="N24" s="63"/>
      <c r="O24" s="64">
        <v>2</v>
      </c>
      <c r="P24" s="64">
        <v>1</v>
      </c>
      <c r="Q24" s="64">
        <v>1</v>
      </c>
      <c r="R24" s="65" t="s">
        <v>22</v>
      </c>
      <c r="S24" s="66">
        <v>4</v>
      </c>
      <c r="T24" s="64"/>
      <c r="U24" s="64"/>
      <c r="V24" s="64"/>
      <c r="W24" s="65"/>
      <c r="X24" s="66"/>
      <c r="Y24" s="54"/>
      <c r="Z24" s="54"/>
      <c r="AA24" s="54"/>
      <c r="AB24" s="55"/>
      <c r="AC24" s="56"/>
      <c r="AD24" s="41"/>
      <c r="AE24" s="42"/>
      <c r="AF24" s="42"/>
      <c r="AG24" s="43"/>
      <c r="AH24" s="44"/>
      <c r="AI24" s="54"/>
      <c r="AJ24" s="54"/>
      <c r="AK24" s="54"/>
      <c r="AL24" s="55"/>
      <c r="AM24" s="56"/>
      <c r="AN24" s="41"/>
      <c r="AO24" s="42"/>
      <c r="AP24" s="42"/>
      <c r="AQ24" s="43"/>
      <c r="AR24" s="44"/>
      <c r="AS24" s="37"/>
      <c r="AT24" s="144"/>
      <c r="AU24" s="165"/>
    </row>
    <row r="25" spans="1:47" ht="12.75">
      <c r="A25" s="90"/>
      <c r="B25" s="49" t="s">
        <v>20</v>
      </c>
      <c r="C25" s="50">
        <f>SUM(C16:C24)</f>
        <v>30</v>
      </c>
      <c r="D25" s="51">
        <f>SUM(D16:D24)</f>
        <v>31</v>
      </c>
      <c r="H25" s="161"/>
      <c r="I25" s="91"/>
      <c r="M25" s="161"/>
      <c r="N25" s="92"/>
      <c r="R25" s="161"/>
      <c r="S25" s="92"/>
      <c r="W25" s="161"/>
      <c r="X25" s="92"/>
      <c r="AB25" s="94"/>
      <c r="AC25" s="93"/>
      <c r="AH25" s="92"/>
      <c r="AL25" s="94"/>
      <c r="AM25" s="93"/>
      <c r="AQ25" s="94"/>
      <c r="AR25" s="91"/>
      <c r="AS25" s="157"/>
      <c r="AT25" s="158"/>
      <c r="AU25" s="158"/>
    </row>
    <row r="26" spans="1:47" ht="12.75">
      <c r="A26" s="67"/>
      <c r="B26" s="52" t="s">
        <v>30</v>
      </c>
      <c r="C26" s="136"/>
      <c r="D26" s="139"/>
      <c r="E26" s="136"/>
      <c r="F26" s="137"/>
      <c r="G26" s="137"/>
      <c r="H26" s="138"/>
      <c r="I26" s="139"/>
      <c r="J26" s="137"/>
      <c r="K26" s="137"/>
      <c r="L26" s="137"/>
      <c r="M26" s="138"/>
      <c r="N26" s="139"/>
      <c r="O26" s="137"/>
      <c r="P26" s="137"/>
      <c r="Q26" s="137"/>
      <c r="R26" s="138"/>
      <c r="S26" s="140"/>
      <c r="T26" s="137"/>
      <c r="U26" s="137"/>
      <c r="V26" s="137"/>
      <c r="W26" s="138"/>
      <c r="X26" s="140"/>
      <c r="Y26" s="33"/>
      <c r="Z26" s="33"/>
      <c r="AA26" s="33"/>
      <c r="AB26" s="34"/>
      <c r="AC26" s="36"/>
      <c r="AD26" s="32"/>
      <c r="AE26" s="33"/>
      <c r="AF26" s="33"/>
      <c r="AG26" s="34"/>
      <c r="AH26" s="35"/>
      <c r="AI26" s="33"/>
      <c r="AJ26" s="33"/>
      <c r="AK26" s="33"/>
      <c r="AL26" s="34"/>
      <c r="AM26" s="36"/>
      <c r="AN26" s="32"/>
      <c r="AO26" s="33"/>
      <c r="AP26" s="33"/>
      <c r="AQ26" s="34"/>
      <c r="AR26" s="35"/>
      <c r="AS26" s="53"/>
      <c r="AT26" s="143"/>
      <c r="AU26" s="165"/>
    </row>
    <row r="27" spans="1:47" ht="12.75">
      <c r="A27" s="90" t="s">
        <v>108</v>
      </c>
      <c r="B27" s="38" t="s">
        <v>43</v>
      </c>
      <c r="C27" s="39">
        <f aca="true" t="shared" si="3" ref="C27:C44">SUM(E27,F27,G27,J27,K27,L27,O27,P27,Q27,T27,U27,V27,Y27,Z27,AA27,AD27,AE27,AF27,AI27,AJ27,AK27,AN27,AP27,AO27,)</f>
        <v>3</v>
      </c>
      <c r="D27" s="40">
        <f aca="true" t="shared" si="4" ref="D27:D34">SUM(I27,N27,S27,X27,AC27,AH27,AM27,AR26)</f>
        <v>3</v>
      </c>
      <c r="E27" s="41">
        <v>2</v>
      </c>
      <c r="F27" s="42">
        <v>0</v>
      </c>
      <c r="G27" s="42">
        <v>1</v>
      </c>
      <c r="H27" s="43" t="s">
        <v>22</v>
      </c>
      <c r="I27" s="44">
        <v>3</v>
      </c>
      <c r="J27" s="42"/>
      <c r="K27" s="42"/>
      <c r="L27" s="42"/>
      <c r="M27" s="43"/>
      <c r="N27" s="44"/>
      <c r="O27" s="54"/>
      <c r="P27" s="54"/>
      <c r="Q27" s="54"/>
      <c r="R27" s="55"/>
      <c r="S27" s="56"/>
      <c r="T27" s="54"/>
      <c r="U27" s="54"/>
      <c r="V27" s="54"/>
      <c r="W27" s="55"/>
      <c r="X27" s="56"/>
      <c r="Y27" s="54"/>
      <c r="Z27" s="54"/>
      <c r="AA27" s="54"/>
      <c r="AB27" s="55"/>
      <c r="AC27" s="56"/>
      <c r="AD27" s="41"/>
      <c r="AE27" s="42"/>
      <c r="AF27" s="42"/>
      <c r="AG27" s="43"/>
      <c r="AH27" s="44"/>
      <c r="AI27" s="54"/>
      <c r="AJ27" s="54"/>
      <c r="AK27" s="54"/>
      <c r="AL27" s="55"/>
      <c r="AM27" s="56"/>
      <c r="AN27" s="41"/>
      <c r="AO27" s="42"/>
      <c r="AP27" s="42"/>
      <c r="AQ27" s="43"/>
      <c r="AR27" s="44"/>
      <c r="AS27" s="37"/>
      <c r="AT27" s="189">
        <v>7</v>
      </c>
      <c r="AU27" s="165" t="s">
        <v>75</v>
      </c>
    </row>
    <row r="28" spans="1:47" ht="12.75">
      <c r="A28" s="90" t="s">
        <v>109</v>
      </c>
      <c r="B28" s="38" t="s">
        <v>44</v>
      </c>
      <c r="C28" s="39">
        <f t="shared" si="3"/>
        <v>4</v>
      </c>
      <c r="D28" s="40">
        <f t="shared" si="4"/>
        <v>4</v>
      </c>
      <c r="E28" s="41"/>
      <c r="F28" s="42"/>
      <c r="G28" s="42"/>
      <c r="H28" s="43"/>
      <c r="I28" s="44"/>
      <c r="J28" s="42">
        <v>2</v>
      </c>
      <c r="K28" s="42">
        <v>0</v>
      </c>
      <c r="L28" s="42">
        <v>2</v>
      </c>
      <c r="M28" s="43" t="s">
        <v>21</v>
      </c>
      <c r="N28" s="44">
        <v>4</v>
      </c>
      <c r="O28" s="54"/>
      <c r="P28" s="54"/>
      <c r="Q28" s="54"/>
      <c r="R28" s="55"/>
      <c r="S28" s="56"/>
      <c r="T28" s="54"/>
      <c r="U28" s="54"/>
      <c r="V28" s="54"/>
      <c r="W28" s="55"/>
      <c r="X28" s="56"/>
      <c r="Y28" s="54"/>
      <c r="Z28" s="54"/>
      <c r="AA28" s="54"/>
      <c r="AB28" s="55"/>
      <c r="AC28" s="56"/>
      <c r="AD28" s="41"/>
      <c r="AE28" s="42"/>
      <c r="AF28" s="42"/>
      <c r="AG28" s="43"/>
      <c r="AH28" s="44"/>
      <c r="AI28" s="54"/>
      <c r="AJ28" s="54"/>
      <c r="AK28" s="54"/>
      <c r="AL28" s="55"/>
      <c r="AM28" s="56"/>
      <c r="AN28" s="41"/>
      <c r="AO28" s="42"/>
      <c r="AP28" s="42"/>
      <c r="AQ28" s="43"/>
      <c r="AR28" s="44"/>
      <c r="AS28" s="90" t="s">
        <v>108</v>
      </c>
      <c r="AT28" s="190"/>
      <c r="AU28" s="165" t="s">
        <v>76</v>
      </c>
    </row>
    <row r="29" spans="1:47" ht="12.75">
      <c r="A29" s="90" t="s">
        <v>110</v>
      </c>
      <c r="B29" s="38" t="s">
        <v>46</v>
      </c>
      <c r="C29" s="39">
        <f t="shared" si="3"/>
        <v>5</v>
      </c>
      <c r="D29" s="40">
        <f t="shared" si="4"/>
        <v>5</v>
      </c>
      <c r="E29" s="41"/>
      <c r="F29" s="42"/>
      <c r="G29" s="42"/>
      <c r="H29" s="43"/>
      <c r="I29" s="44"/>
      <c r="J29" s="42"/>
      <c r="K29" s="42"/>
      <c r="L29" s="42"/>
      <c r="M29" s="43"/>
      <c r="N29" s="44"/>
      <c r="O29" s="54">
        <v>2</v>
      </c>
      <c r="P29" s="54">
        <v>2</v>
      </c>
      <c r="Q29" s="54">
        <v>1</v>
      </c>
      <c r="R29" s="55" t="s">
        <v>21</v>
      </c>
      <c r="S29" s="56">
        <v>5</v>
      </c>
      <c r="T29" s="54"/>
      <c r="U29" s="54"/>
      <c r="V29" s="54"/>
      <c r="W29" s="55"/>
      <c r="X29" s="56"/>
      <c r="Y29" s="54"/>
      <c r="Z29" s="54"/>
      <c r="AA29" s="54"/>
      <c r="AB29" s="55"/>
      <c r="AC29" s="56"/>
      <c r="AD29" s="41"/>
      <c r="AE29" s="42"/>
      <c r="AF29" s="42"/>
      <c r="AG29" s="43"/>
      <c r="AH29" s="44"/>
      <c r="AI29" s="54"/>
      <c r="AJ29" s="54"/>
      <c r="AK29" s="54"/>
      <c r="AL29" s="55"/>
      <c r="AM29" s="56"/>
      <c r="AN29" s="41"/>
      <c r="AO29" s="42"/>
      <c r="AP29" s="42"/>
      <c r="AQ29" s="43"/>
      <c r="AR29" s="44"/>
      <c r="AS29" s="90" t="s">
        <v>120</v>
      </c>
      <c r="AT29" s="189"/>
      <c r="AU29" s="201"/>
    </row>
    <row r="30" spans="1:47" ht="12.75">
      <c r="A30" s="90" t="s">
        <v>111</v>
      </c>
      <c r="B30" s="38" t="s">
        <v>45</v>
      </c>
      <c r="C30" s="39">
        <f t="shared" si="3"/>
        <v>6</v>
      </c>
      <c r="D30" s="40">
        <f t="shared" si="4"/>
        <v>6</v>
      </c>
      <c r="E30" s="41"/>
      <c r="F30" s="42"/>
      <c r="G30" s="42"/>
      <c r="H30" s="43"/>
      <c r="I30" s="44"/>
      <c r="J30" s="42"/>
      <c r="K30" s="42"/>
      <c r="L30" s="42"/>
      <c r="M30" s="43"/>
      <c r="N30" s="44"/>
      <c r="O30" s="54"/>
      <c r="P30" s="54"/>
      <c r="Q30" s="54"/>
      <c r="R30" s="55"/>
      <c r="S30" s="56"/>
      <c r="T30" s="54">
        <v>2</v>
      </c>
      <c r="U30" s="54">
        <v>2</v>
      </c>
      <c r="V30" s="54">
        <v>2</v>
      </c>
      <c r="W30" s="55" t="s">
        <v>21</v>
      </c>
      <c r="X30" s="56">
        <v>6</v>
      </c>
      <c r="Y30" s="54"/>
      <c r="Z30" s="54"/>
      <c r="AA30" s="54"/>
      <c r="AB30" s="55"/>
      <c r="AC30" s="56"/>
      <c r="AD30" s="41"/>
      <c r="AE30" s="42"/>
      <c r="AF30" s="42"/>
      <c r="AG30" s="43"/>
      <c r="AH30" s="44"/>
      <c r="AI30" s="54"/>
      <c r="AJ30" s="54"/>
      <c r="AK30" s="54"/>
      <c r="AL30" s="55"/>
      <c r="AM30" s="56"/>
      <c r="AN30" s="41"/>
      <c r="AO30" s="42"/>
      <c r="AP30" s="42"/>
      <c r="AQ30" s="43"/>
      <c r="AR30" s="44"/>
      <c r="AS30" s="90" t="s">
        <v>110</v>
      </c>
      <c r="AT30" s="190"/>
      <c r="AU30" s="203"/>
    </row>
    <row r="31" spans="1:47" ht="12.75">
      <c r="A31" s="90" t="s">
        <v>112</v>
      </c>
      <c r="B31" s="38" t="s">
        <v>47</v>
      </c>
      <c r="C31" s="39">
        <f t="shared" si="3"/>
        <v>4</v>
      </c>
      <c r="D31" s="40">
        <f t="shared" si="4"/>
        <v>4</v>
      </c>
      <c r="E31" s="41">
        <v>2</v>
      </c>
      <c r="F31" s="42">
        <v>2</v>
      </c>
      <c r="G31" s="42">
        <v>0</v>
      </c>
      <c r="H31" s="43" t="s">
        <v>22</v>
      </c>
      <c r="I31" s="44">
        <v>4</v>
      </c>
      <c r="J31" s="42"/>
      <c r="K31" s="42"/>
      <c r="L31" s="42"/>
      <c r="M31" s="43"/>
      <c r="N31" s="44"/>
      <c r="O31" s="54"/>
      <c r="P31" s="54"/>
      <c r="Q31" s="54"/>
      <c r="R31" s="55"/>
      <c r="S31" s="56"/>
      <c r="T31" s="54"/>
      <c r="U31" s="54"/>
      <c r="V31" s="54"/>
      <c r="W31" s="55"/>
      <c r="X31" s="56"/>
      <c r="Y31" s="54"/>
      <c r="Z31" s="54"/>
      <c r="AA31" s="54"/>
      <c r="AB31" s="55"/>
      <c r="AC31" s="56"/>
      <c r="AD31" s="41"/>
      <c r="AE31" s="42"/>
      <c r="AF31" s="42"/>
      <c r="AG31" s="43"/>
      <c r="AH31" s="44"/>
      <c r="AI31" s="54"/>
      <c r="AJ31" s="54"/>
      <c r="AK31" s="54"/>
      <c r="AL31" s="55"/>
      <c r="AM31" s="56"/>
      <c r="AN31" s="41"/>
      <c r="AO31" s="42"/>
      <c r="AP31" s="42"/>
      <c r="AQ31" s="43"/>
      <c r="AR31" s="44"/>
      <c r="AS31" s="37"/>
      <c r="AT31" s="144">
        <v>4</v>
      </c>
      <c r="AU31" s="165" t="s">
        <v>80</v>
      </c>
    </row>
    <row r="32" spans="1:47" ht="12.75">
      <c r="A32" s="90" t="s">
        <v>124</v>
      </c>
      <c r="B32" s="38" t="s">
        <v>48</v>
      </c>
      <c r="C32" s="39">
        <f t="shared" si="3"/>
        <v>5</v>
      </c>
      <c r="D32" s="40">
        <f t="shared" si="4"/>
        <v>5</v>
      </c>
      <c r="E32" s="41"/>
      <c r="F32" s="42"/>
      <c r="G32" s="42"/>
      <c r="H32" s="43"/>
      <c r="I32" s="44"/>
      <c r="J32" s="42">
        <v>2</v>
      </c>
      <c r="K32" s="42">
        <v>3</v>
      </c>
      <c r="L32" s="42">
        <v>0</v>
      </c>
      <c r="M32" s="43" t="s">
        <v>22</v>
      </c>
      <c r="N32" s="44">
        <v>5</v>
      </c>
      <c r="O32" s="54"/>
      <c r="P32" s="54"/>
      <c r="Q32" s="54"/>
      <c r="R32" s="55"/>
      <c r="S32" s="56"/>
      <c r="T32" s="54"/>
      <c r="U32" s="54"/>
      <c r="V32" s="54"/>
      <c r="W32" s="55"/>
      <c r="X32" s="56"/>
      <c r="Y32" s="54"/>
      <c r="Z32" s="54"/>
      <c r="AA32" s="54"/>
      <c r="AB32" s="55"/>
      <c r="AC32" s="56"/>
      <c r="AD32" s="41"/>
      <c r="AE32" s="42"/>
      <c r="AF32" s="42"/>
      <c r="AG32" s="43"/>
      <c r="AH32" s="44"/>
      <c r="AI32" s="54"/>
      <c r="AJ32" s="54"/>
      <c r="AK32" s="54"/>
      <c r="AL32" s="55"/>
      <c r="AM32" s="56"/>
      <c r="AN32" s="41"/>
      <c r="AO32" s="42"/>
      <c r="AP32" s="42"/>
      <c r="AQ32" s="43"/>
      <c r="AR32" s="44"/>
      <c r="AS32" s="165" t="s">
        <v>106</v>
      </c>
      <c r="AT32" s="144">
        <v>4</v>
      </c>
      <c r="AU32" s="165" t="s">
        <v>77</v>
      </c>
    </row>
    <row r="33" spans="1:47" ht="12.75">
      <c r="A33" s="90" t="s">
        <v>113</v>
      </c>
      <c r="B33" s="38" t="s">
        <v>49</v>
      </c>
      <c r="C33" s="39">
        <f t="shared" si="3"/>
        <v>3</v>
      </c>
      <c r="D33" s="40">
        <f t="shared" si="4"/>
        <v>3</v>
      </c>
      <c r="E33" s="41"/>
      <c r="F33" s="42"/>
      <c r="G33" s="42"/>
      <c r="H33" s="43"/>
      <c r="I33" s="44"/>
      <c r="J33" s="42"/>
      <c r="K33" s="42"/>
      <c r="L33" s="42"/>
      <c r="M33" s="43"/>
      <c r="N33" s="44"/>
      <c r="O33" s="54">
        <v>2</v>
      </c>
      <c r="P33" s="54">
        <v>1</v>
      </c>
      <c r="Q33" s="54">
        <v>0</v>
      </c>
      <c r="R33" s="55" t="s">
        <v>22</v>
      </c>
      <c r="S33" s="56">
        <v>3</v>
      </c>
      <c r="T33" s="54"/>
      <c r="U33" s="54"/>
      <c r="V33" s="54"/>
      <c r="W33" s="55"/>
      <c r="X33" s="56"/>
      <c r="Y33" s="54"/>
      <c r="Z33" s="54"/>
      <c r="AA33" s="54"/>
      <c r="AB33" s="55"/>
      <c r="AC33" s="56"/>
      <c r="AD33" s="41"/>
      <c r="AE33" s="42"/>
      <c r="AF33" s="42"/>
      <c r="AG33" s="43"/>
      <c r="AH33" s="44"/>
      <c r="AI33" s="54"/>
      <c r="AJ33" s="54"/>
      <c r="AK33" s="54"/>
      <c r="AL33" s="55"/>
      <c r="AM33" s="56"/>
      <c r="AN33" s="41"/>
      <c r="AO33" s="42"/>
      <c r="AP33" s="42"/>
      <c r="AQ33" s="43"/>
      <c r="AR33" s="44"/>
      <c r="AS33" s="90" t="s">
        <v>105</v>
      </c>
      <c r="AT33" s="144"/>
      <c r="AU33" s="165"/>
    </row>
    <row r="34" spans="1:47" ht="12.75">
      <c r="A34" s="90" t="s">
        <v>114</v>
      </c>
      <c r="B34" s="38" t="s">
        <v>64</v>
      </c>
      <c r="C34" s="39">
        <f t="shared" si="3"/>
        <v>3</v>
      </c>
      <c r="D34" s="40">
        <f t="shared" si="4"/>
        <v>3</v>
      </c>
      <c r="E34" s="41"/>
      <c r="F34" s="42"/>
      <c r="G34" s="42"/>
      <c r="H34" s="43"/>
      <c r="I34" s="44"/>
      <c r="J34" s="42"/>
      <c r="K34" s="42"/>
      <c r="L34" s="42"/>
      <c r="M34" s="43"/>
      <c r="N34" s="44"/>
      <c r="O34" s="54">
        <v>2</v>
      </c>
      <c r="P34" s="54">
        <v>1</v>
      </c>
      <c r="Q34" s="54">
        <v>0</v>
      </c>
      <c r="R34" s="55" t="s">
        <v>22</v>
      </c>
      <c r="S34" s="56">
        <v>3</v>
      </c>
      <c r="T34" s="54"/>
      <c r="U34" s="54"/>
      <c r="V34" s="54"/>
      <c r="W34" s="55"/>
      <c r="X34" s="56"/>
      <c r="Y34" s="54"/>
      <c r="Z34" s="54"/>
      <c r="AA34" s="54"/>
      <c r="AB34" s="55"/>
      <c r="AC34" s="56"/>
      <c r="AD34" s="41"/>
      <c r="AE34" s="42"/>
      <c r="AF34" s="42"/>
      <c r="AG34" s="43"/>
      <c r="AH34" s="44"/>
      <c r="AI34" s="54"/>
      <c r="AJ34" s="54"/>
      <c r="AK34" s="54"/>
      <c r="AL34" s="55"/>
      <c r="AM34" s="56"/>
      <c r="AN34" s="41"/>
      <c r="AO34" s="42"/>
      <c r="AP34" s="42"/>
      <c r="AQ34" s="43"/>
      <c r="AR34" s="44"/>
      <c r="AS34" s="90" t="s">
        <v>124</v>
      </c>
      <c r="AT34" s="144"/>
      <c r="AU34" s="165"/>
    </row>
    <row r="35" spans="1:47" ht="12.75">
      <c r="A35" s="184" t="s">
        <v>134</v>
      </c>
      <c r="B35" s="38" t="s">
        <v>51</v>
      </c>
      <c r="C35" s="39">
        <f>SUM(E35,F35,G35,J35,K35,L35,O35,P35,Q35,T35,U35,V35,Y35,Z35,AA35,AD35,AE35,AF35,AI35,AJ35,AK35,AN35,AP35,AO35,)</f>
        <v>2</v>
      </c>
      <c r="D35" s="40">
        <f>SUM(I35,N35,S35,X35,AC35,AH35,AM35,AR34)</f>
        <v>2</v>
      </c>
      <c r="E35" s="41"/>
      <c r="F35" s="42"/>
      <c r="G35" s="42"/>
      <c r="H35" s="43"/>
      <c r="I35" s="44"/>
      <c r="J35" s="41">
        <v>2</v>
      </c>
      <c r="K35" s="42">
        <v>0</v>
      </c>
      <c r="L35" s="42">
        <v>0</v>
      </c>
      <c r="M35" s="43" t="s">
        <v>22</v>
      </c>
      <c r="N35" s="44">
        <v>2</v>
      </c>
      <c r="O35" s="54"/>
      <c r="P35" s="54"/>
      <c r="Q35" s="54"/>
      <c r="R35" s="55"/>
      <c r="S35" s="56"/>
      <c r="T35" s="54"/>
      <c r="U35" s="54"/>
      <c r="V35" s="54"/>
      <c r="W35" s="55"/>
      <c r="X35" s="56"/>
      <c r="Y35" s="54"/>
      <c r="Z35" s="54"/>
      <c r="AA35" s="54"/>
      <c r="AB35" s="55"/>
      <c r="AC35" s="56"/>
      <c r="AD35" s="41"/>
      <c r="AE35" s="42"/>
      <c r="AF35" s="42"/>
      <c r="AG35" s="43"/>
      <c r="AH35" s="44"/>
      <c r="AI35" s="54"/>
      <c r="AJ35" s="54"/>
      <c r="AK35" s="54"/>
      <c r="AL35" s="55"/>
      <c r="AM35" s="56"/>
      <c r="AN35" s="41"/>
      <c r="AO35" s="42"/>
      <c r="AP35" s="42"/>
      <c r="AQ35" s="43"/>
      <c r="AR35" s="44"/>
      <c r="AS35" s="37"/>
      <c r="AT35" s="144"/>
      <c r="AU35" s="165"/>
    </row>
    <row r="36" spans="1:47" ht="12.75">
      <c r="A36" s="90" t="s">
        <v>115</v>
      </c>
      <c r="B36" s="38" t="s">
        <v>52</v>
      </c>
      <c r="C36" s="39">
        <f t="shared" si="3"/>
        <v>3</v>
      </c>
      <c r="D36" s="40">
        <f>SUM(I36,N36,S36,X36,AC36,AH36,AM36,AR35)</f>
        <v>3</v>
      </c>
      <c r="E36" s="41"/>
      <c r="F36" s="42"/>
      <c r="G36" s="42"/>
      <c r="H36" s="43"/>
      <c r="I36" s="44"/>
      <c r="J36" s="42">
        <v>2</v>
      </c>
      <c r="K36" s="42">
        <v>1</v>
      </c>
      <c r="L36" s="42">
        <v>0</v>
      </c>
      <c r="M36" s="43" t="s">
        <v>22</v>
      </c>
      <c r="N36" s="44">
        <v>3</v>
      </c>
      <c r="O36" s="54"/>
      <c r="P36" s="54"/>
      <c r="Q36" s="54"/>
      <c r="R36" s="55"/>
      <c r="S36" s="56"/>
      <c r="T36" s="54"/>
      <c r="U36" s="54"/>
      <c r="V36" s="54"/>
      <c r="W36" s="55"/>
      <c r="X36" s="56"/>
      <c r="Y36" s="54"/>
      <c r="Z36" s="54"/>
      <c r="AA36" s="54"/>
      <c r="AB36" s="55"/>
      <c r="AC36" s="56"/>
      <c r="AD36" s="41"/>
      <c r="AE36" s="42"/>
      <c r="AF36" s="42"/>
      <c r="AG36" s="43"/>
      <c r="AH36" s="44"/>
      <c r="AI36" s="54"/>
      <c r="AJ36" s="54"/>
      <c r="AK36" s="54"/>
      <c r="AL36" s="55"/>
      <c r="AM36" s="56"/>
      <c r="AN36" s="41"/>
      <c r="AO36" s="42"/>
      <c r="AP36" s="42"/>
      <c r="AQ36" s="43"/>
      <c r="AR36" s="44"/>
      <c r="AS36" s="90" t="str">
        <f>A31</f>
        <v>BAGMT11NNK</v>
      </c>
      <c r="AT36" s="189">
        <v>3</v>
      </c>
      <c r="AU36" s="195" t="s">
        <v>79</v>
      </c>
    </row>
    <row r="37" spans="1:47" ht="12.75">
      <c r="A37" s="90" t="s">
        <v>116</v>
      </c>
      <c r="B37" s="38" t="s">
        <v>53</v>
      </c>
      <c r="C37" s="39">
        <f t="shared" si="3"/>
        <v>4</v>
      </c>
      <c r="D37" s="40">
        <f>SUM(I37,N37,S37,X37,AC37,AH37,AM37,AR36)</f>
        <v>4</v>
      </c>
      <c r="E37" s="41"/>
      <c r="F37" s="42"/>
      <c r="G37" s="42"/>
      <c r="H37" s="43"/>
      <c r="I37" s="44"/>
      <c r="J37" s="42"/>
      <c r="K37" s="42"/>
      <c r="L37" s="42"/>
      <c r="M37" s="43"/>
      <c r="N37" s="44"/>
      <c r="O37" s="54">
        <v>2</v>
      </c>
      <c r="P37" s="54">
        <v>2</v>
      </c>
      <c r="Q37" s="54">
        <v>0</v>
      </c>
      <c r="R37" s="55" t="s">
        <v>21</v>
      </c>
      <c r="S37" s="56">
        <v>4</v>
      </c>
      <c r="T37" s="54"/>
      <c r="U37" s="54"/>
      <c r="V37" s="54"/>
      <c r="W37" s="55"/>
      <c r="X37" s="56"/>
      <c r="Y37" s="54"/>
      <c r="Z37" s="54"/>
      <c r="AA37" s="54"/>
      <c r="AB37" s="55"/>
      <c r="AC37" s="56"/>
      <c r="AD37" s="41"/>
      <c r="AE37" s="42"/>
      <c r="AF37" s="42"/>
      <c r="AG37" s="43"/>
      <c r="AH37" s="44"/>
      <c r="AI37" s="54"/>
      <c r="AJ37" s="54"/>
      <c r="AK37" s="54"/>
      <c r="AL37" s="55"/>
      <c r="AM37" s="56"/>
      <c r="AN37" s="41"/>
      <c r="AO37" s="42"/>
      <c r="AP37" s="42"/>
      <c r="AQ37" s="43"/>
      <c r="AR37" s="44"/>
      <c r="AS37" s="187" t="s">
        <v>115</v>
      </c>
      <c r="AT37" s="204"/>
      <c r="AU37" s="200"/>
    </row>
    <row r="38" spans="1:47" ht="12.75">
      <c r="A38" s="90" t="s">
        <v>117</v>
      </c>
      <c r="B38" s="163" t="s">
        <v>54</v>
      </c>
      <c r="C38" s="58">
        <f t="shared" si="3"/>
        <v>2</v>
      </c>
      <c r="D38" s="59">
        <f>SUM(I38,N38,S38,X38,AC38,AH38,AM38,AR37)</f>
        <v>2</v>
      </c>
      <c r="E38" s="60"/>
      <c r="F38" s="61"/>
      <c r="G38" s="61"/>
      <c r="H38" s="62"/>
      <c r="I38" s="63"/>
      <c r="J38" s="61"/>
      <c r="K38" s="61"/>
      <c r="L38" s="61"/>
      <c r="M38" s="62"/>
      <c r="N38" s="63"/>
      <c r="O38" s="64"/>
      <c r="P38" s="64"/>
      <c r="Q38" s="64"/>
      <c r="R38" s="65"/>
      <c r="S38" s="66"/>
      <c r="T38" s="64">
        <v>0</v>
      </c>
      <c r="U38" s="64">
        <v>2</v>
      </c>
      <c r="V38" s="64">
        <v>0</v>
      </c>
      <c r="W38" s="65" t="s">
        <v>22</v>
      </c>
      <c r="X38" s="66">
        <v>2</v>
      </c>
      <c r="Y38" s="64"/>
      <c r="Z38" s="64"/>
      <c r="AA38" s="64"/>
      <c r="AB38" s="65"/>
      <c r="AC38" s="66"/>
      <c r="AD38" s="60"/>
      <c r="AE38" s="61"/>
      <c r="AF38" s="61"/>
      <c r="AG38" s="62"/>
      <c r="AH38" s="63"/>
      <c r="AI38" s="64"/>
      <c r="AJ38" s="64"/>
      <c r="AK38" s="64"/>
      <c r="AL38" s="65"/>
      <c r="AM38" s="66"/>
      <c r="AN38" s="60"/>
      <c r="AO38" s="61"/>
      <c r="AP38" s="61"/>
      <c r="AQ38" s="62"/>
      <c r="AR38" s="63"/>
      <c r="AS38" s="90" t="s">
        <v>116</v>
      </c>
      <c r="AT38" s="190"/>
      <c r="AU38" s="196"/>
    </row>
    <row r="39" spans="1:47" ht="22.5">
      <c r="A39" s="90" t="s">
        <v>118</v>
      </c>
      <c r="B39" s="38" t="s">
        <v>65</v>
      </c>
      <c r="C39" s="39">
        <f t="shared" si="3"/>
        <v>6</v>
      </c>
      <c r="D39" s="40">
        <f>SUM(I39,N39,S39,X39,AC39,AH39,AM39,AR38)</f>
        <v>6</v>
      </c>
      <c r="E39" s="41"/>
      <c r="F39" s="42"/>
      <c r="G39" s="42"/>
      <c r="H39" s="43"/>
      <c r="I39" s="44"/>
      <c r="J39" s="42"/>
      <c r="K39" s="42"/>
      <c r="L39" s="42"/>
      <c r="M39" s="43"/>
      <c r="N39" s="44"/>
      <c r="O39" s="54"/>
      <c r="P39" s="54"/>
      <c r="Q39" s="54"/>
      <c r="R39" s="55"/>
      <c r="S39" s="56"/>
      <c r="T39" s="54">
        <v>0</v>
      </c>
      <c r="U39" s="54">
        <v>3</v>
      </c>
      <c r="V39" s="54">
        <v>3</v>
      </c>
      <c r="W39" s="55" t="s">
        <v>22</v>
      </c>
      <c r="X39" s="56">
        <v>6</v>
      </c>
      <c r="Y39" s="54"/>
      <c r="Z39" s="54"/>
      <c r="AA39" s="54"/>
      <c r="AB39" s="55"/>
      <c r="AC39" s="56"/>
      <c r="AD39" s="41"/>
      <c r="AE39" s="42"/>
      <c r="AF39" s="42"/>
      <c r="AG39" s="43"/>
      <c r="AH39" s="44"/>
      <c r="AI39" s="54"/>
      <c r="AJ39" s="54"/>
      <c r="AK39" s="54"/>
      <c r="AL39" s="55"/>
      <c r="AM39" s="56"/>
      <c r="AN39" s="41"/>
      <c r="AO39" s="42"/>
      <c r="AP39" s="42"/>
      <c r="AQ39" s="43"/>
      <c r="AR39" s="44"/>
      <c r="AS39" s="183" t="s">
        <v>132</v>
      </c>
      <c r="AT39" s="144"/>
      <c r="AU39" s="165"/>
    </row>
    <row r="40" spans="1:47" ht="12.75">
      <c r="A40" s="90" t="s">
        <v>119</v>
      </c>
      <c r="B40" s="38" t="s">
        <v>42</v>
      </c>
      <c r="C40" s="39">
        <f t="shared" si="3"/>
        <v>4</v>
      </c>
      <c r="D40" s="40">
        <f>SUM(I40,N40,S40,X40,AC40,AH40,AM40,AR38)</f>
        <v>4</v>
      </c>
      <c r="E40" s="41">
        <v>2</v>
      </c>
      <c r="F40" s="42">
        <v>1</v>
      </c>
      <c r="G40" s="42">
        <v>1</v>
      </c>
      <c r="H40" s="43" t="s">
        <v>21</v>
      </c>
      <c r="I40" s="44">
        <v>4</v>
      </c>
      <c r="J40" s="42"/>
      <c r="K40" s="42"/>
      <c r="L40" s="42"/>
      <c r="M40" s="43"/>
      <c r="N40" s="44"/>
      <c r="O40" s="42"/>
      <c r="P40" s="42"/>
      <c r="Q40" s="42"/>
      <c r="R40" s="43"/>
      <c r="S40" s="45"/>
      <c r="T40" s="42"/>
      <c r="U40" s="42"/>
      <c r="V40" s="42"/>
      <c r="W40" s="43"/>
      <c r="X40" s="45"/>
      <c r="Y40" s="54"/>
      <c r="Z40" s="54"/>
      <c r="AA40" s="54"/>
      <c r="AB40" s="55"/>
      <c r="AC40" s="56"/>
      <c r="AD40" s="41"/>
      <c r="AE40" s="42"/>
      <c r="AF40" s="42"/>
      <c r="AG40" s="43"/>
      <c r="AH40" s="44"/>
      <c r="AI40" s="54"/>
      <c r="AJ40" s="54"/>
      <c r="AK40" s="54"/>
      <c r="AL40" s="55"/>
      <c r="AM40" s="56"/>
      <c r="AN40" s="41"/>
      <c r="AO40" s="42"/>
      <c r="AP40" s="42"/>
      <c r="AQ40" s="43"/>
      <c r="AR40" s="44"/>
      <c r="AS40" s="37"/>
      <c r="AT40" s="189">
        <v>11</v>
      </c>
      <c r="AU40" s="201" t="s">
        <v>81</v>
      </c>
    </row>
    <row r="41" spans="1:47" ht="12.75">
      <c r="A41" s="90" t="s">
        <v>120</v>
      </c>
      <c r="B41" s="57" t="s">
        <v>55</v>
      </c>
      <c r="C41" s="58">
        <f t="shared" si="3"/>
        <v>4</v>
      </c>
      <c r="D41" s="59">
        <f>SUM(I41,N41,S41,X41,AC41,AH41,AM41,AR27)</f>
        <v>4</v>
      </c>
      <c r="E41" s="60"/>
      <c r="F41" s="61"/>
      <c r="G41" s="61"/>
      <c r="H41" s="62"/>
      <c r="I41" s="63"/>
      <c r="J41" s="61">
        <v>2</v>
      </c>
      <c r="K41" s="61">
        <v>1</v>
      </c>
      <c r="L41" s="61">
        <v>1</v>
      </c>
      <c r="M41" s="62" t="s">
        <v>21</v>
      </c>
      <c r="N41" s="63">
        <v>4</v>
      </c>
      <c r="O41" s="64"/>
      <c r="P41" s="64"/>
      <c r="Q41" s="64"/>
      <c r="R41" s="65"/>
      <c r="S41" s="66"/>
      <c r="T41" s="64"/>
      <c r="U41" s="64"/>
      <c r="V41" s="64"/>
      <c r="W41" s="65"/>
      <c r="X41" s="66"/>
      <c r="Y41" s="64"/>
      <c r="Z41" s="64"/>
      <c r="AA41" s="64"/>
      <c r="AB41" s="65"/>
      <c r="AC41" s="66"/>
      <c r="AD41" s="60"/>
      <c r="AE41" s="61"/>
      <c r="AF41" s="61"/>
      <c r="AG41" s="62"/>
      <c r="AH41" s="63"/>
      <c r="AI41" s="64"/>
      <c r="AJ41" s="64"/>
      <c r="AK41" s="64"/>
      <c r="AL41" s="65"/>
      <c r="AM41" s="66"/>
      <c r="AN41" s="60"/>
      <c r="AO41" s="61"/>
      <c r="AP41" s="61"/>
      <c r="AQ41" s="62"/>
      <c r="AR41" s="63"/>
      <c r="AS41" s="90" t="s">
        <v>119</v>
      </c>
      <c r="AT41" s="204"/>
      <c r="AU41" s="202"/>
    </row>
    <row r="42" spans="1:47" ht="12.75">
      <c r="A42" s="67" t="s">
        <v>121</v>
      </c>
      <c r="B42" s="38" t="s">
        <v>66</v>
      </c>
      <c r="C42" s="58">
        <f t="shared" si="3"/>
        <v>3</v>
      </c>
      <c r="D42" s="59">
        <f>SUM(I42,N42,S42,X42,AC42,AH42,AM42,AR28)</f>
        <v>3</v>
      </c>
      <c r="E42" s="60"/>
      <c r="F42" s="61"/>
      <c r="G42" s="61"/>
      <c r="H42" s="62"/>
      <c r="I42" s="63"/>
      <c r="J42" s="61"/>
      <c r="K42" s="61"/>
      <c r="L42" s="61"/>
      <c r="M42" s="62"/>
      <c r="N42" s="63"/>
      <c r="O42" s="64">
        <v>2</v>
      </c>
      <c r="P42" s="64">
        <v>1</v>
      </c>
      <c r="Q42" s="64">
        <v>0</v>
      </c>
      <c r="R42" s="65" t="s">
        <v>22</v>
      </c>
      <c r="S42" s="66">
        <v>3</v>
      </c>
      <c r="T42" s="64"/>
      <c r="U42" s="64"/>
      <c r="V42" s="64"/>
      <c r="W42" s="65"/>
      <c r="X42" s="66"/>
      <c r="Y42" s="64"/>
      <c r="Z42" s="64"/>
      <c r="AA42" s="64"/>
      <c r="AB42" s="65"/>
      <c r="AC42" s="66"/>
      <c r="AD42" s="60"/>
      <c r="AE42" s="61"/>
      <c r="AF42" s="61"/>
      <c r="AG42" s="62"/>
      <c r="AH42" s="63"/>
      <c r="AI42" s="64"/>
      <c r="AJ42" s="64"/>
      <c r="AK42" s="64"/>
      <c r="AL42" s="65"/>
      <c r="AM42" s="66"/>
      <c r="AN42" s="60"/>
      <c r="AO42" s="61"/>
      <c r="AP42" s="61"/>
      <c r="AQ42" s="62"/>
      <c r="AR42" s="63"/>
      <c r="AS42" s="182" t="s">
        <v>120</v>
      </c>
      <c r="AT42" s="190"/>
      <c r="AU42" s="203"/>
    </row>
    <row r="43" spans="1:47" ht="22.5">
      <c r="A43" s="90" t="s">
        <v>122</v>
      </c>
      <c r="B43" s="57" t="s">
        <v>67</v>
      </c>
      <c r="C43" s="58">
        <f t="shared" si="3"/>
        <v>6</v>
      </c>
      <c r="D43" s="59">
        <f>SUM(I43,N43,S43,X43,AC43,AH43,AM43,AR29)</f>
        <v>6</v>
      </c>
      <c r="E43" s="60"/>
      <c r="F43" s="61"/>
      <c r="G43" s="61"/>
      <c r="H43" s="62"/>
      <c r="I43" s="63"/>
      <c r="J43" s="61"/>
      <c r="K43" s="61"/>
      <c r="L43" s="61"/>
      <c r="M43" s="62"/>
      <c r="N43" s="63"/>
      <c r="O43" s="64"/>
      <c r="P43" s="64"/>
      <c r="Q43" s="64"/>
      <c r="R43" s="65"/>
      <c r="S43" s="66"/>
      <c r="T43" s="64">
        <v>0</v>
      </c>
      <c r="U43" s="64">
        <v>3</v>
      </c>
      <c r="V43" s="64">
        <v>3</v>
      </c>
      <c r="W43" s="65" t="s">
        <v>22</v>
      </c>
      <c r="X43" s="66">
        <v>6</v>
      </c>
      <c r="Y43" s="64"/>
      <c r="Z43" s="64"/>
      <c r="AA43" s="64"/>
      <c r="AB43" s="65"/>
      <c r="AC43" s="66"/>
      <c r="AD43" s="60"/>
      <c r="AE43" s="61"/>
      <c r="AF43" s="61"/>
      <c r="AG43" s="62"/>
      <c r="AH43" s="63"/>
      <c r="AI43" s="64"/>
      <c r="AJ43" s="64"/>
      <c r="AK43" s="64"/>
      <c r="AL43" s="65"/>
      <c r="AM43" s="66"/>
      <c r="AN43" s="60"/>
      <c r="AO43" s="61"/>
      <c r="AP43" s="61"/>
      <c r="AQ43" s="62"/>
      <c r="AR43" s="63"/>
      <c r="AS43" s="183" t="s">
        <v>132</v>
      </c>
      <c r="AT43" s="144"/>
      <c r="AU43" s="165"/>
    </row>
    <row r="44" spans="1:47" ht="22.5">
      <c r="A44" s="67" t="s">
        <v>123</v>
      </c>
      <c r="B44" s="68" t="s">
        <v>56</v>
      </c>
      <c r="C44" s="69">
        <f t="shared" si="3"/>
        <v>4</v>
      </c>
      <c r="D44" s="70">
        <f>SUM(I44,N44,S44,X44,AC44,AH44,AM44,AR41)</f>
        <v>4</v>
      </c>
      <c r="E44" s="60"/>
      <c r="F44" s="61"/>
      <c r="G44" s="61"/>
      <c r="H44" s="62"/>
      <c r="I44" s="63"/>
      <c r="J44" s="61"/>
      <c r="K44" s="61"/>
      <c r="L44" s="61"/>
      <c r="M44" s="80"/>
      <c r="N44" s="63"/>
      <c r="O44" s="61"/>
      <c r="P44" s="61"/>
      <c r="Q44" s="61"/>
      <c r="R44" s="62"/>
      <c r="S44" s="71"/>
      <c r="T44" s="61">
        <v>2</v>
      </c>
      <c r="U44" s="61">
        <v>1</v>
      </c>
      <c r="V44" s="61">
        <v>1</v>
      </c>
      <c r="W44" s="62" t="s">
        <v>21</v>
      </c>
      <c r="X44" s="71">
        <v>4</v>
      </c>
      <c r="Y44" s="61"/>
      <c r="Z44" s="61"/>
      <c r="AA44" s="61"/>
      <c r="AB44" s="62"/>
      <c r="AC44" s="71"/>
      <c r="AD44" s="60"/>
      <c r="AE44" s="61"/>
      <c r="AF44" s="61"/>
      <c r="AG44" s="62"/>
      <c r="AH44" s="63"/>
      <c r="AI44" s="61"/>
      <c r="AJ44" s="61"/>
      <c r="AK44" s="61"/>
      <c r="AL44" s="62"/>
      <c r="AM44" s="71"/>
      <c r="AN44" s="60"/>
      <c r="AO44" s="61"/>
      <c r="AP44" s="61"/>
      <c r="AQ44" s="62"/>
      <c r="AR44" s="63"/>
      <c r="AS44" s="183" t="s">
        <v>132</v>
      </c>
      <c r="AT44" s="144"/>
      <c r="AU44" s="165"/>
    </row>
    <row r="45" spans="1:47" ht="13.5" thickBot="1">
      <c r="A45" s="90"/>
      <c r="B45" s="49" t="s">
        <v>20</v>
      </c>
      <c r="C45" s="39">
        <f>SUM(C27:C44)</f>
        <v>71</v>
      </c>
      <c r="D45" s="40">
        <f>SUM(D27:D44)</f>
        <v>71</v>
      </c>
      <c r="E45" s="72"/>
      <c r="F45" s="73"/>
      <c r="G45" s="73"/>
      <c r="H45" s="74"/>
      <c r="I45" s="75"/>
      <c r="J45" s="73"/>
      <c r="K45" s="42"/>
      <c r="L45" s="73"/>
      <c r="M45" s="77"/>
      <c r="N45" s="75"/>
      <c r="O45" s="76"/>
      <c r="P45" s="76"/>
      <c r="Q45" s="76"/>
      <c r="R45" s="77"/>
      <c r="S45" s="78"/>
      <c r="T45" s="76"/>
      <c r="U45" s="76"/>
      <c r="V45" s="76"/>
      <c r="W45" s="77"/>
      <c r="X45" s="78"/>
      <c r="Y45" s="76"/>
      <c r="Z45" s="76"/>
      <c r="AA45" s="76"/>
      <c r="AB45" s="62"/>
      <c r="AC45" s="78"/>
      <c r="AD45" s="73"/>
      <c r="AE45" s="73"/>
      <c r="AF45" s="73"/>
      <c r="AG45" s="77"/>
      <c r="AH45" s="75"/>
      <c r="AI45" s="76"/>
      <c r="AJ45" s="76"/>
      <c r="AK45" s="76"/>
      <c r="AL45" s="77"/>
      <c r="AM45" s="78"/>
      <c r="AN45" s="73"/>
      <c r="AO45" s="73"/>
      <c r="AP45" s="73"/>
      <c r="AQ45" s="77"/>
      <c r="AR45" s="75"/>
      <c r="AS45" s="79"/>
      <c r="AT45" s="146"/>
      <c r="AU45" s="165"/>
    </row>
    <row r="46" spans="1:47" ht="12.75">
      <c r="A46" s="81"/>
      <c r="B46" s="82" t="s">
        <v>23</v>
      </c>
      <c r="C46" s="83"/>
      <c r="D46" s="83"/>
      <c r="E46" s="84"/>
      <c r="F46" s="83"/>
      <c r="G46" s="83"/>
      <c r="H46" s="85">
        <f>COUNTIF(H6:H45,"s")</f>
        <v>0</v>
      </c>
      <c r="I46" s="86"/>
      <c r="J46" s="83"/>
      <c r="K46" s="98"/>
      <c r="L46" s="83"/>
      <c r="M46" s="96">
        <f>COUNTIF(M6:M45,"s")</f>
        <v>0</v>
      </c>
      <c r="N46" s="97"/>
      <c r="O46" s="98"/>
      <c r="P46" s="98"/>
      <c r="Q46" s="98"/>
      <c r="R46" s="96">
        <f>COUNTIF(R6:R45,"s")</f>
        <v>0</v>
      </c>
      <c r="S46" s="99"/>
      <c r="T46" s="98"/>
      <c r="U46" s="98"/>
      <c r="V46" s="98"/>
      <c r="W46" s="96">
        <f>COUNTIF(W6:W45,"s")</f>
        <v>0</v>
      </c>
      <c r="X46" s="99"/>
      <c r="Y46" s="98"/>
      <c r="Z46" s="98"/>
      <c r="AA46" s="98"/>
      <c r="AB46" s="96"/>
      <c r="AC46" s="99"/>
      <c r="AD46" s="84"/>
      <c r="AE46" s="83"/>
      <c r="AF46" s="83"/>
      <c r="AG46" s="96"/>
      <c r="AH46" s="86"/>
      <c r="AI46" s="83"/>
      <c r="AJ46" s="83"/>
      <c r="AK46" s="83"/>
      <c r="AL46" s="96"/>
      <c r="AM46" s="87"/>
      <c r="AN46" s="84"/>
      <c r="AO46" s="83"/>
      <c r="AP46" s="83"/>
      <c r="AQ46" s="96"/>
      <c r="AR46" s="111"/>
      <c r="AS46" s="147"/>
      <c r="AT46" s="167"/>
      <c r="AU46" s="165"/>
    </row>
    <row r="47" spans="1:47" ht="12.75">
      <c r="A47" s="88"/>
      <c r="B47" s="38" t="s">
        <v>24</v>
      </c>
      <c r="C47" s="42"/>
      <c r="D47" s="42"/>
      <c r="E47" s="41"/>
      <c r="F47" s="42"/>
      <c r="G47" s="42"/>
      <c r="H47" s="43">
        <f>COUNTIF(H6:H45,"v")</f>
        <v>3</v>
      </c>
      <c r="I47" s="44"/>
      <c r="J47" s="42"/>
      <c r="K47" s="42"/>
      <c r="L47" s="42"/>
      <c r="M47" s="43">
        <f>COUNTIF(M6:M45,"v")</f>
        <v>4</v>
      </c>
      <c r="N47" s="63"/>
      <c r="O47" s="61"/>
      <c r="P47" s="61"/>
      <c r="Q47" s="61"/>
      <c r="R47" s="43">
        <f>COUNTIF(R6:R45,"v")</f>
        <v>4</v>
      </c>
      <c r="S47" s="71"/>
      <c r="T47" s="61"/>
      <c r="U47" s="61"/>
      <c r="V47" s="61"/>
      <c r="W47" s="43">
        <f>COUNTIF(W6:W45,"v")</f>
        <v>3</v>
      </c>
      <c r="X47" s="71"/>
      <c r="Y47" s="61"/>
      <c r="Z47" s="61"/>
      <c r="AA47" s="61"/>
      <c r="AB47" s="43"/>
      <c r="AC47" s="71"/>
      <c r="AD47" s="41"/>
      <c r="AE47" s="42"/>
      <c r="AF47" s="42"/>
      <c r="AG47" s="43"/>
      <c r="AH47" s="44"/>
      <c r="AI47" s="42"/>
      <c r="AJ47" s="42"/>
      <c r="AK47" s="42"/>
      <c r="AL47" s="43"/>
      <c r="AM47" s="45"/>
      <c r="AN47" s="41"/>
      <c r="AO47" s="42"/>
      <c r="AP47" s="42"/>
      <c r="AQ47" s="43"/>
      <c r="AR47" s="44"/>
      <c r="AS47" s="89"/>
      <c r="AT47" s="168"/>
      <c r="AU47" s="165"/>
    </row>
    <row r="48" spans="1:47" ht="12.75">
      <c r="A48" s="90"/>
      <c r="B48" s="57" t="s">
        <v>25</v>
      </c>
      <c r="C48" s="61"/>
      <c r="D48" s="61"/>
      <c r="E48" s="60"/>
      <c r="F48" s="61"/>
      <c r="G48" s="61"/>
      <c r="H48" s="62">
        <f>COUNTIF(H6:H45,"f")</f>
        <v>7</v>
      </c>
      <c r="I48" s="63"/>
      <c r="J48" s="61"/>
      <c r="K48" s="61"/>
      <c r="L48" s="61"/>
      <c r="M48" s="62">
        <f>COUNTIF(M6:M45,"f")</f>
        <v>5</v>
      </c>
      <c r="N48" s="63"/>
      <c r="O48" s="61"/>
      <c r="P48" s="61"/>
      <c r="Q48" s="61"/>
      <c r="R48" s="62">
        <f>COUNTIF(R6:R45,"f")</f>
        <v>4</v>
      </c>
      <c r="S48" s="71"/>
      <c r="T48" s="61"/>
      <c r="U48" s="61"/>
      <c r="V48" s="61"/>
      <c r="W48" s="62">
        <f>COUNTIF(W6:W45,"f")</f>
        <v>4</v>
      </c>
      <c r="X48" s="71"/>
      <c r="Y48" s="61"/>
      <c r="Z48" s="61"/>
      <c r="AA48" s="61"/>
      <c r="AB48" s="80"/>
      <c r="AC48" s="78"/>
      <c r="AD48" s="60"/>
      <c r="AE48" s="61"/>
      <c r="AF48" s="61"/>
      <c r="AG48" s="62"/>
      <c r="AH48" s="63"/>
      <c r="AI48" s="61"/>
      <c r="AJ48" s="61"/>
      <c r="AK48" s="61"/>
      <c r="AL48" s="62"/>
      <c r="AM48" s="71"/>
      <c r="AN48" s="60"/>
      <c r="AO48" s="61"/>
      <c r="AP48" s="61"/>
      <c r="AQ48" s="62"/>
      <c r="AR48" s="63"/>
      <c r="AS48" s="89"/>
      <c r="AT48" s="168"/>
      <c r="AU48" s="165"/>
    </row>
    <row r="49" spans="1:47" ht="13.5" thickBot="1">
      <c r="A49" s="67"/>
      <c r="B49" s="95"/>
      <c r="C49" s="72"/>
      <c r="D49" s="70"/>
      <c r="E49" s="72"/>
      <c r="F49" s="73"/>
      <c r="G49" s="73"/>
      <c r="H49" s="77"/>
      <c r="I49" s="75"/>
      <c r="J49" s="73"/>
      <c r="K49" s="73"/>
      <c r="L49" s="73"/>
      <c r="M49" s="77"/>
      <c r="N49" s="75"/>
      <c r="O49" s="76"/>
      <c r="P49" s="76"/>
      <c r="Q49" s="76"/>
      <c r="R49" s="77"/>
      <c r="S49" s="78"/>
      <c r="T49" s="76"/>
      <c r="U49" s="76"/>
      <c r="V49" s="76"/>
      <c r="W49" s="77"/>
      <c r="X49" s="78"/>
      <c r="Y49" s="76"/>
      <c r="Z49" s="76"/>
      <c r="AA49" s="76"/>
      <c r="AB49" s="77"/>
      <c r="AC49" s="78"/>
      <c r="AD49" s="73"/>
      <c r="AE49" s="73"/>
      <c r="AF49" s="73"/>
      <c r="AG49" s="77"/>
      <c r="AH49" s="75"/>
      <c r="AI49" s="76"/>
      <c r="AJ49" s="76"/>
      <c r="AK49" s="76"/>
      <c r="AL49" s="77"/>
      <c r="AM49" s="78"/>
      <c r="AN49" s="73"/>
      <c r="AO49" s="73"/>
      <c r="AP49" s="73"/>
      <c r="AQ49" s="77"/>
      <c r="AR49" s="75"/>
      <c r="AS49" s="89"/>
      <c r="AT49" s="169"/>
      <c r="AU49" s="165"/>
    </row>
    <row r="50" spans="1:47" s="116" customFormat="1" ht="13.5" thickTop="1">
      <c r="A50" s="112"/>
      <c r="B50" s="113" t="s">
        <v>57</v>
      </c>
      <c r="C50" s="131"/>
      <c r="D50" s="133"/>
      <c r="E50" s="125">
        <f>SUM(E7:E49)</f>
        <v>18</v>
      </c>
      <c r="F50" s="126">
        <f>SUM(F7:F49)</f>
        <v>6</v>
      </c>
      <c r="G50" s="126">
        <f>SUM(G7:G49)</f>
        <v>6</v>
      </c>
      <c r="H50" s="126"/>
      <c r="I50" s="127"/>
      <c r="J50" s="125">
        <f>SUM(J7:J49)</f>
        <v>16</v>
      </c>
      <c r="K50" s="126">
        <f>SUM(K7:K49)</f>
        <v>8</v>
      </c>
      <c r="L50" s="126">
        <f>SUM(L7:L49)</f>
        <v>6</v>
      </c>
      <c r="M50" s="126"/>
      <c r="N50" s="127"/>
      <c r="O50" s="125">
        <f>SUM(O7:O49)</f>
        <v>16</v>
      </c>
      <c r="P50" s="126">
        <f>SUM(P7:P49)</f>
        <v>8</v>
      </c>
      <c r="Q50" s="126">
        <f>SUM(Q7:Q49)</f>
        <v>5</v>
      </c>
      <c r="R50" s="126"/>
      <c r="S50" s="127"/>
      <c r="T50" s="125">
        <f>SUM(T7:T49)</f>
        <v>7</v>
      </c>
      <c r="U50" s="126">
        <f>SUM(U7:U49)</f>
        <v>13</v>
      </c>
      <c r="V50" s="126">
        <f>SUM(V7:V49)</f>
        <v>11</v>
      </c>
      <c r="W50" s="126"/>
      <c r="X50" s="127"/>
      <c r="Y50" s="117"/>
      <c r="Z50" s="117"/>
      <c r="AA50" s="117"/>
      <c r="AB50" s="118"/>
      <c r="AC50" s="119"/>
      <c r="AD50" s="114"/>
      <c r="AE50" s="117"/>
      <c r="AF50" s="117"/>
      <c r="AG50" s="118"/>
      <c r="AH50" s="119"/>
      <c r="AI50" s="117"/>
      <c r="AJ50" s="117"/>
      <c r="AK50" s="117"/>
      <c r="AL50" s="118"/>
      <c r="AM50" s="119"/>
      <c r="AN50" s="114"/>
      <c r="AO50" s="117"/>
      <c r="AP50" s="117"/>
      <c r="AQ50" s="118"/>
      <c r="AR50" s="119"/>
      <c r="AS50" s="115"/>
      <c r="AT50" s="170"/>
      <c r="AU50" s="162"/>
    </row>
    <row r="51" spans="1:47" s="123" customFormat="1" ht="13.5" thickBot="1">
      <c r="A51" s="180"/>
      <c r="B51" s="120"/>
      <c r="C51" s="132">
        <f>C14+C25+C45</f>
        <v>120</v>
      </c>
      <c r="D51" s="124">
        <f>D14+D25+D45</f>
        <v>120</v>
      </c>
      <c r="E51" s="128"/>
      <c r="F51" s="129"/>
      <c r="G51" s="129">
        <f>E50+F50+G50</f>
        <v>30</v>
      </c>
      <c r="H51" s="129"/>
      <c r="I51" s="130">
        <f>SUM(I7:I49)</f>
        <v>30</v>
      </c>
      <c r="J51" s="128"/>
      <c r="K51" s="129"/>
      <c r="L51" s="129">
        <f>J50+K50+L50</f>
        <v>30</v>
      </c>
      <c r="M51" s="129"/>
      <c r="N51" s="130">
        <f>SUM(N7:N49)</f>
        <v>30</v>
      </c>
      <c r="O51" s="128"/>
      <c r="P51" s="129"/>
      <c r="Q51" s="129">
        <f>O50+P50+Q50</f>
        <v>29</v>
      </c>
      <c r="R51" s="129"/>
      <c r="S51" s="130">
        <f>SUM(S7:S49)</f>
        <v>29</v>
      </c>
      <c r="T51" s="128"/>
      <c r="U51" s="129"/>
      <c r="V51" s="129">
        <f>T50+U50+V50</f>
        <v>31</v>
      </c>
      <c r="W51" s="129"/>
      <c r="X51" s="130">
        <f>SUM(X7:X49)</f>
        <v>31</v>
      </c>
      <c r="Y51" s="47"/>
      <c r="Z51" s="47"/>
      <c r="AA51" s="47"/>
      <c r="AB51" s="48"/>
      <c r="AC51" s="46"/>
      <c r="AD51" s="121"/>
      <c r="AE51" s="47"/>
      <c r="AF51" s="47"/>
      <c r="AG51" s="48"/>
      <c r="AH51" s="122"/>
      <c r="AI51" s="47"/>
      <c r="AJ51" s="47"/>
      <c r="AK51" s="47"/>
      <c r="AL51" s="48"/>
      <c r="AM51" s="46"/>
      <c r="AN51" s="121"/>
      <c r="AO51" s="47"/>
      <c r="AP51" s="47"/>
      <c r="AQ51" s="48"/>
      <c r="AR51" s="122"/>
      <c r="AS51" s="159"/>
      <c r="AT51" s="171">
        <f>SUM(AT5:AT50)</f>
        <v>60</v>
      </c>
      <c r="AU51" s="162"/>
    </row>
    <row r="52" spans="1:47" ht="13.5" thickTop="1">
      <c r="A52" s="181"/>
      <c r="B52" s="100" t="s">
        <v>26</v>
      </c>
      <c r="C52" s="101"/>
      <c r="D52" s="102"/>
      <c r="E52" s="103"/>
      <c r="F52" s="104"/>
      <c r="G52" s="104"/>
      <c r="H52" s="105"/>
      <c r="I52" s="106"/>
      <c r="J52" s="103"/>
      <c r="K52" s="104"/>
      <c r="L52" s="104"/>
      <c r="M52" s="105"/>
      <c r="N52" s="106"/>
      <c r="O52" s="103"/>
      <c r="P52" s="104"/>
      <c r="Q52" s="104"/>
      <c r="R52" s="105"/>
      <c r="S52" s="106"/>
      <c r="T52" s="107"/>
      <c r="U52" s="107"/>
      <c r="V52" s="107"/>
      <c r="W52" s="105"/>
      <c r="X52" s="106"/>
      <c r="Y52" s="104"/>
      <c r="Z52" s="104"/>
      <c r="AA52" s="104"/>
      <c r="AB52" s="105"/>
      <c r="AC52" s="108"/>
      <c r="AD52" s="103"/>
      <c r="AE52" s="104"/>
      <c r="AF52" s="104"/>
      <c r="AG52" s="105"/>
      <c r="AH52" s="106"/>
      <c r="AI52" s="104"/>
      <c r="AJ52" s="104"/>
      <c r="AK52" s="104"/>
      <c r="AL52" s="105"/>
      <c r="AM52" s="108"/>
      <c r="AN52" s="109"/>
      <c r="AO52" s="107"/>
      <c r="AP52" s="107"/>
      <c r="AQ52" s="105"/>
      <c r="AR52" s="110"/>
      <c r="AS52" s="89"/>
      <c r="AT52" s="168"/>
      <c r="AU52" s="165"/>
    </row>
    <row r="53" spans="1:47" ht="13.5" thickBot="1">
      <c r="A53" s="148"/>
      <c r="B53" s="149" t="s">
        <v>27</v>
      </c>
      <c r="C53" s="150"/>
      <c r="D53" s="151"/>
      <c r="E53" s="152"/>
      <c r="F53" s="153"/>
      <c r="G53" s="153"/>
      <c r="H53" s="154"/>
      <c r="I53" s="155"/>
      <c r="J53" s="153"/>
      <c r="K53" s="153"/>
      <c r="L53" s="153"/>
      <c r="M53" s="154"/>
      <c r="N53" s="155"/>
      <c r="O53" s="153"/>
      <c r="P53" s="153"/>
      <c r="Q53" s="153"/>
      <c r="R53" s="154"/>
      <c r="S53" s="156"/>
      <c r="T53" s="153"/>
      <c r="U53" s="153"/>
      <c r="V53" s="153"/>
      <c r="W53" s="154"/>
      <c r="X53" s="156"/>
      <c r="Y53" s="153"/>
      <c r="Z53" s="153"/>
      <c r="AA53" s="153"/>
      <c r="AB53" s="154"/>
      <c r="AC53" s="156"/>
      <c r="AD53" s="152"/>
      <c r="AE53" s="153"/>
      <c r="AF53" s="153"/>
      <c r="AG53" s="154"/>
      <c r="AH53" s="155"/>
      <c r="AI53" s="153"/>
      <c r="AJ53" s="153"/>
      <c r="AK53" s="153"/>
      <c r="AL53" s="154"/>
      <c r="AM53" s="156"/>
      <c r="AN53" s="152"/>
      <c r="AO53" s="153"/>
      <c r="AP53" s="153"/>
      <c r="AQ53" s="154"/>
      <c r="AR53" s="155"/>
      <c r="AS53" s="145"/>
      <c r="AT53" s="172"/>
      <c r="AU53" s="166"/>
    </row>
    <row r="54" spans="1:45" ht="12.75">
      <c r="A54" s="7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2:5" ht="12.75">
      <c r="B55" s="174" t="s">
        <v>58</v>
      </c>
      <c r="C55" s="175">
        <f>E50+J50+O50+T50</f>
        <v>57</v>
      </c>
      <c r="D55" s="188">
        <f>C55/C51</f>
        <v>0.475</v>
      </c>
      <c r="E55" s="188"/>
    </row>
    <row r="56" spans="2:5" ht="12.75">
      <c r="B56" s="174" t="s">
        <v>83</v>
      </c>
      <c r="C56" s="175">
        <f>C57+C58:D58</f>
        <v>63</v>
      </c>
      <c r="D56" s="188">
        <f>C56/C51</f>
        <v>0.525</v>
      </c>
      <c r="E56" s="188"/>
    </row>
    <row r="57" spans="2:11" ht="12.75">
      <c r="B57" s="177" t="s">
        <v>59</v>
      </c>
      <c r="C57" s="176">
        <f>F50+K50+P50+U50</f>
        <v>35</v>
      </c>
      <c r="D57" s="208">
        <f>C57/C51</f>
        <v>0.2916666666666667</v>
      </c>
      <c r="E57" s="209"/>
      <c r="J57" s="191"/>
      <c r="K57" s="192"/>
    </row>
    <row r="58" spans="2:5" ht="12.75">
      <c r="B58" s="177" t="s">
        <v>60</v>
      </c>
      <c r="C58" s="176">
        <f>G50+L50+Q50+V50</f>
        <v>28</v>
      </c>
      <c r="D58" s="208">
        <f>C58/C51</f>
        <v>0.23333333333333334</v>
      </c>
      <c r="E58" s="209"/>
    </row>
    <row r="59" spans="2:12" ht="12.75">
      <c r="B59" s="174"/>
      <c r="C59" s="175"/>
      <c r="L59" s="173"/>
    </row>
    <row r="60" ht="12.75">
      <c r="B60" t="s">
        <v>84</v>
      </c>
    </row>
    <row r="62" spans="2:9" ht="12.75">
      <c r="B62" s="174" t="s">
        <v>93</v>
      </c>
      <c r="I62" s="174" t="s">
        <v>94</v>
      </c>
    </row>
    <row r="63" spans="2:9" ht="12.75">
      <c r="B63" t="s">
        <v>85</v>
      </c>
      <c r="I63" t="s">
        <v>86</v>
      </c>
    </row>
    <row r="65" spans="2:9" ht="12.75">
      <c r="B65" t="s">
        <v>87</v>
      </c>
      <c r="I65" t="s">
        <v>87</v>
      </c>
    </row>
    <row r="66" spans="2:9" ht="12.75">
      <c r="B66" t="s">
        <v>88</v>
      </c>
      <c r="I66" t="s">
        <v>88</v>
      </c>
    </row>
    <row r="67" spans="2:9" ht="12.75">
      <c r="B67" t="s">
        <v>89</v>
      </c>
      <c r="I67" t="s">
        <v>92</v>
      </c>
    </row>
    <row r="68" ht="12.75">
      <c r="I68" t="s">
        <v>90</v>
      </c>
    </row>
    <row r="69" ht="12.75">
      <c r="I69" t="s">
        <v>91</v>
      </c>
    </row>
    <row r="71" ht="12.75">
      <c r="B71" t="s">
        <v>138</v>
      </c>
    </row>
    <row r="72" ht="12.75">
      <c r="B72" t="s">
        <v>96</v>
      </c>
    </row>
    <row r="73" ht="12.75">
      <c r="C73" t="s">
        <v>97</v>
      </c>
    </row>
    <row r="74" ht="12.75">
      <c r="C74" t="s">
        <v>98</v>
      </c>
    </row>
    <row r="75" ht="12.75">
      <c r="C75" t="s">
        <v>99</v>
      </c>
    </row>
  </sheetData>
  <mergeCells count="23">
    <mergeCell ref="A1:C1"/>
    <mergeCell ref="D58:E58"/>
    <mergeCell ref="E3:AR3"/>
    <mergeCell ref="AT3:AT4"/>
    <mergeCell ref="AS3:AS4"/>
    <mergeCell ref="AT16:AT18"/>
    <mergeCell ref="AT12:AT13"/>
    <mergeCell ref="AT36:AT38"/>
    <mergeCell ref="D56:E56"/>
    <mergeCell ref="D57:E57"/>
    <mergeCell ref="J57:K57"/>
    <mergeCell ref="AU3:AU4"/>
    <mergeCell ref="AU12:AU13"/>
    <mergeCell ref="AU16:AU18"/>
    <mergeCell ref="AU36:AU38"/>
    <mergeCell ref="AU40:AU42"/>
    <mergeCell ref="AT40:AT42"/>
    <mergeCell ref="AU19:AU20"/>
    <mergeCell ref="AU29:AU30"/>
    <mergeCell ref="D55:E55"/>
    <mergeCell ref="AT19:AT20"/>
    <mergeCell ref="AT27:AT28"/>
    <mergeCell ref="AT29:AT30"/>
  </mergeCells>
  <printOptions/>
  <pageMargins left="0.7874015748031497" right="0.3937007874015748" top="0.3937007874015748" bottom="0.1968503937007874" header="0.3937007874015748" footer="0.5118110236220472"/>
  <pageSetup horizontalDpi="600" verticalDpi="600" orientation="landscape" paperSize="9" r:id="rId1"/>
  <headerFooter alignWithMargins="0">
    <oddFooter>&amp;L&amp;D&amp;Caifsz-n&amp;R&amp;P/2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2002-05-06T09:46:12Z</cp:lastPrinted>
  <dcterms:created xsi:type="dcterms:W3CDTF">2001-09-27T10:36:13Z</dcterms:created>
  <dcterms:modified xsi:type="dcterms:W3CDTF">2010-01-01T00:28:18Z</dcterms:modified>
  <cp:category/>
  <cp:version/>
  <cp:contentType/>
  <cp:contentStatus/>
</cp:coreProperties>
</file>