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activeTab="0"/>
  </bookViews>
  <sheets>
    <sheet name="Mech_lev" sheetId="1" r:id="rId1"/>
  </sheets>
  <definedNames>
    <definedName name="_xlnm.Print_Area" localSheetId="0">'Mech_lev'!$A$3:$AP$94</definedName>
  </definedNames>
  <calcPr fullCalcOnLoad="1"/>
</workbook>
</file>

<file path=xl/sharedStrings.xml><?xml version="1.0" encoding="utf-8"?>
<sst xmlns="http://schemas.openxmlformats.org/spreadsheetml/2006/main" count="297" uniqueCount="183">
  <si>
    <t>Kód</t>
  </si>
  <si>
    <t>Tantárgyak</t>
  </si>
  <si>
    <t>heti óra</t>
  </si>
  <si>
    <t>Félévek</t>
  </si>
  <si>
    <t>1.</t>
  </si>
  <si>
    <t>2.</t>
  </si>
  <si>
    <t>3.</t>
  </si>
  <si>
    <t>4.</t>
  </si>
  <si>
    <t>5.</t>
  </si>
  <si>
    <t>6.</t>
  </si>
  <si>
    <t>7.</t>
  </si>
  <si>
    <t>ea</t>
  </si>
  <si>
    <t>tgy</t>
  </si>
  <si>
    <t>l</t>
  </si>
  <si>
    <t>k</t>
  </si>
  <si>
    <t>kr</t>
  </si>
  <si>
    <t>Gazd. és humán ismeretek összesen:</t>
  </si>
  <si>
    <t>Szakmai törzsanyag összesen:</t>
  </si>
  <si>
    <t>Differenciált szakmai ismeretek</t>
  </si>
  <si>
    <t>Szakdolgozat</t>
  </si>
  <si>
    <t>Szigorlat (s)</t>
  </si>
  <si>
    <t>Vizsga (v)</t>
  </si>
  <si>
    <t>f</t>
  </si>
  <si>
    <t>kredit</t>
  </si>
  <si>
    <t>Bevezetés a mechatronikába</t>
  </si>
  <si>
    <t>v</t>
  </si>
  <si>
    <t>Mérnöki fizika</t>
  </si>
  <si>
    <t>Mérnöki fizika mérések</t>
  </si>
  <si>
    <t>Mechanika I.</t>
  </si>
  <si>
    <t>Mechanika II.</t>
  </si>
  <si>
    <t xml:space="preserve">Mechanika III. </t>
  </si>
  <si>
    <t>Mérnöki anyagok</t>
  </si>
  <si>
    <t>Környezetvédelem</t>
  </si>
  <si>
    <t>Minőségbiztosítás</t>
  </si>
  <si>
    <t>Jogi ismeretek</t>
  </si>
  <si>
    <t>Gépelemek, gépszerkezetek I</t>
  </si>
  <si>
    <t>Gépelemek, gépszerkezetek II</t>
  </si>
  <si>
    <t>Anyagtechnológia I.</t>
  </si>
  <si>
    <t>Anyagtechnológia II.</t>
  </si>
  <si>
    <t>Irányítástechnika</t>
  </si>
  <si>
    <t>Analóg és digitális áramkörök I</t>
  </si>
  <si>
    <t>Analóg és digitális áramkörök II</t>
  </si>
  <si>
    <t>Pneumatika, hidraulika</t>
  </si>
  <si>
    <t>Gyártástechnológia I</t>
  </si>
  <si>
    <t>Gyártástechnológia II</t>
  </si>
  <si>
    <t>Elektronika</t>
  </si>
  <si>
    <t>Finommechanika</t>
  </si>
  <si>
    <t>Interfészek</t>
  </si>
  <si>
    <t>SZAKIRÁNY + szabadon választott</t>
  </si>
  <si>
    <t>140 kredit</t>
  </si>
  <si>
    <t>előtanulmány</t>
  </si>
  <si>
    <t>Előtanulmány</t>
  </si>
  <si>
    <t>Matematika I</t>
  </si>
  <si>
    <t>Matematika II</t>
  </si>
  <si>
    <t>Biztonságtechnika ergonómia</t>
  </si>
  <si>
    <t>Mechatronikai mérnöki szak</t>
  </si>
  <si>
    <t>féléves óraszámokkal (ea. tgy. l). ; követelményekkel (k.); kreditekkel (kr.)</t>
  </si>
  <si>
    <t>levelező tagozat</t>
  </si>
  <si>
    <t>Mérnöki etika</t>
  </si>
  <si>
    <t>EU ismeretek</t>
  </si>
  <si>
    <t>Analóg és digitális áramkörökII</t>
  </si>
  <si>
    <t>Természettudományi alapismeretek összesen</t>
  </si>
  <si>
    <t>össz óra</t>
  </si>
  <si>
    <t>Szakirányú integrált gyakorlat</t>
  </si>
  <si>
    <t>Ssz.</t>
  </si>
  <si>
    <t>Szabadon választható</t>
  </si>
  <si>
    <t>tantárgy 1</t>
  </si>
  <si>
    <t>tantárgy 2</t>
  </si>
  <si>
    <t>tantárgy 3</t>
  </si>
  <si>
    <t xml:space="preserve">Elektrotechnika </t>
  </si>
  <si>
    <t>félév össz óra</t>
  </si>
  <si>
    <t>BGRMA1HNLC</t>
  </si>
  <si>
    <t>BGRMA2HNLC</t>
  </si>
  <si>
    <t>BGRME11NLC</t>
  </si>
  <si>
    <t>BGBMN11NLC</t>
  </si>
  <si>
    <t>BGBMN22NLC</t>
  </si>
  <si>
    <t>BGBMN33NLC</t>
  </si>
  <si>
    <t>BAGMN11NLC</t>
  </si>
  <si>
    <t>BGRLM15NLC</t>
  </si>
  <si>
    <t>BGBJO17NLC</t>
  </si>
  <si>
    <t>BGRIA1HNLC</t>
  </si>
  <si>
    <t>BGRIA2HNLC</t>
  </si>
  <si>
    <t>BGRIALHNLC</t>
  </si>
  <si>
    <t>BGRAD25NLC</t>
  </si>
  <si>
    <t>Komplex rendszerek szakirány</t>
  </si>
  <si>
    <t>Mikro- és nanotechnika I.</t>
  </si>
  <si>
    <t>Önszerveződő alacsony dimenziós rendszerek</t>
  </si>
  <si>
    <t>Ipari robot rendszerek I.</t>
  </si>
  <si>
    <t>Ipari robot rendszerek II.</t>
  </si>
  <si>
    <t xml:space="preserve">Kötelezően választható  </t>
  </si>
  <si>
    <t>Járműmechatronika</t>
  </si>
  <si>
    <t>Számítógépes tervezés</t>
  </si>
  <si>
    <t>Informatikai hálózatok</t>
  </si>
  <si>
    <t>BGRRR14NLC</t>
  </si>
  <si>
    <t>BGRJM14NLC</t>
  </si>
  <si>
    <t>BGRIH16NLC</t>
  </si>
  <si>
    <t>BGRSD1MNLC</t>
  </si>
  <si>
    <t xml:space="preserve">Záróvizsga tárgyak: </t>
  </si>
  <si>
    <t xml:space="preserve">Kötelezően választható  tárgyak </t>
  </si>
  <si>
    <t>Programozható áramkörök és vezérlések</t>
  </si>
  <si>
    <t>Programnyelvek</t>
  </si>
  <si>
    <t>Informatika II.</t>
  </si>
  <si>
    <t>Gyártórendszerek mechatronikája</t>
  </si>
  <si>
    <t>BGRPV16NLC</t>
  </si>
  <si>
    <t>BGRPN16NLC</t>
  </si>
  <si>
    <t>BAGGM26NLC</t>
  </si>
  <si>
    <t xml:space="preserve">Kötelezően választható                                 </t>
  </si>
  <si>
    <t>Informatika  I.</t>
  </si>
  <si>
    <t>Informatika labor</t>
  </si>
  <si>
    <t>elektronika</t>
  </si>
  <si>
    <t>elektornika</t>
  </si>
  <si>
    <t>informatika II</t>
  </si>
  <si>
    <t>mechanika III aláírás</t>
  </si>
  <si>
    <t>Ipari robot rendszerek Járműmechatronika                              Mikro- és nanotechnika</t>
  </si>
  <si>
    <t>Mérnöki fizika aláírás</t>
  </si>
  <si>
    <t>Matematika II aláírás</t>
  </si>
  <si>
    <t>Informatika I.</t>
  </si>
  <si>
    <t>5 aktív félév</t>
  </si>
  <si>
    <t>Bánki Donát Gépész és Biztonságtechnikai Mérnöki  Kar</t>
  </si>
  <si>
    <t xml:space="preserve">                                                      Elektrotechnika </t>
  </si>
  <si>
    <t>9  együtt</t>
  </si>
  <si>
    <t xml:space="preserve">Logisztikai alapismeretek      </t>
  </si>
  <si>
    <t>8 a</t>
  </si>
  <si>
    <t>3 a</t>
  </si>
  <si>
    <t>2 a</t>
  </si>
  <si>
    <t>BGBFM11NLC</t>
  </si>
  <si>
    <t>BGBMFM4NLC</t>
  </si>
  <si>
    <t>BGRET12NLC</t>
  </si>
  <si>
    <t>BAGAC12NLC</t>
  </si>
  <si>
    <t>BAGAC23NLC</t>
  </si>
  <si>
    <t>BGRIR14NLC</t>
  </si>
  <si>
    <t>BGRPH13NLC</t>
  </si>
  <si>
    <t>BGRHG15NLC</t>
  </si>
  <si>
    <t>KMEGT12TLC</t>
  </si>
  <si>
    <t>BAGGT23NLC</t>
  </si>
  <si>
    <t>KMEEA13TLC</t>
  </si>
  <si>
    <t>KMEFM15TLC</t>
  </si>
  <si>
    <t>KMEIF16TLC</t>
  </si>
  <si>
    <t>BGBBER7NLC</t>
  </si>
  <si>
    <t>KMENT14TLC</t>
  </si>
  <si>
    <t>BGRRR25NLC</t>
  </si>
  <si>
    <t>KMESG17TLC</t>
  </si>
  <si>
    <t>GSVEU17NLC</t>
  </si>
  <si>
    <t>GGTKG1M5LC</t>
  </si>
  <si>
    <t>GGTKG2M6LC</t>
  </si>
  <si>
    <t>Elfogadás (e)</t>
  </si>
  <si>
    <t>BGRKO14NLC</t>
  </si>
  <si>
    <t>BAGMB16NLC</t>
  </si>
  <si>
    <t>BGRGM17NLC</t>
  </si>
  <si>
    <t>19  együtt</t>
  </si>
  <si>
    <t xml:space="preserve">                                                     Informatika II. felvétel</t>
  </si>
  <si>
    <t>KMEAD14TLC</t>
  </si>
  <si>
    <t>BGBETK7NLC</t>
  </si>
  <si>
    <t>dékán</t>
  </si>
  <si>
    <t>Óbudai Egyetem</t>
  </si>
  <si>
    <t>Évközi jegy (é)</t>
  </si>
  <si>
    <t>é</t>
  </si>
  <si>
    <t>a</t>
  </si>
  <si>
    <t>Dr. Horváth Sándor</t>
  </si>
  <si>
    <r>
      <t>BGRSR1</t>
    </r>
    <r>
      <rPr>
        <b/>
        <sz val="10"/>
        <rFont val="Times New Roman"/>
        <family val="1"/>
      </rPr>
      <t>3</t>
    </r>
    <r>
      <rPr>
        <sz val="10"/>
        <rFont val="Times New Roman"/>
        <family val="1"/>
      </rPr>
      <t>NLC</t>
    </r>
  </si>
  <si>
    <t>Számítógépes tervező rendszerek</t>
  </si>
  <si>
    <t>KMEOA16TLC</t>
  </si>
  <si>
    <t>Géprajz, gépelemek, gépszerkezetek I</t>
  </si>
  <si>
    <t>Géprajz, gépelemek, gépszerkezetek II</t>
  </si>
  <si>
    <t>Géprajz, gépelemek, gépszerkezetek III</t>
  </si>
  <si>
    <t>2 a.</t>
  </si>
  <si>
    <t>Matematika II. aláírás</t>
  </si>
  <si>
    <t>Mikroökonómia</t>
  </si>
  <si>
    <t>Makroökonómia</t>
  </si>
  <si>
    <t>80 kredit</t>
  </si>
  <si>
    <t>22 együtt</t>
  </si>
  <si>
    <t>Elektrotechnika</t>
  </si>
  <si>
    <t>120 kredit</t>
  </si>
  <si>
    <t>Villamos aktuátorok</t>
  </si>
  <si>
    <t>mikr- és nanotechnika</t>
  </si>
  <si>
    <t>Mechatronikai rendszerek diagnosztikája</t>
  </si>
  <si>
    <t>Mobil robotok működési alapjai</t>
  </si>
  <si>
    <t>Érvényes 2014. szeptember 01-től</t>
  </si>
  <si>
    <t>BGBGG12NLC</t>
  </si>
  <si>
    <t>BGBGG23NLC</t>
  </si>
  <si>
    <t>BGBGG34NLC</t>
  </si>
  <si>
    <t>BGRMD15NLD</t>
  </si>
  <si>
    <t>BGRMR16NLD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</si>
</sst>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15">
    <font>
      <sz val="10"/>
      <name val="Arial"/>
      <family val="0"/>
    </font>
    <font>
      <sz val="9.5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Narrow"/>
      <family val="2"/>
    </font>
    <font>
      <sz val="10"/>
      <name val="Times New Roman CE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Arial Narrow"/>
      <family val="2"/>
    </font>
    <font>
      <b/>
      <sz val="10"/>
      <name val="Arial CE"/>
      <family val="2"/>
    </font>
    <font>
      <sz val="10"/>
      <name val="Arial CE"/>
      <family val="2"/>
    </font>
    <font>
      <b/>
      <sz val="10"/>
      <name val="Arial"/>
      <family val="0"/>
    </font>
    <font>
      <sz val="9.5"/>
      <color indexed="10"/>
      <name val="Times New Roman"/>
      <family val="1"/>
    </font>
    <font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9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medium"/>
      <right style="medium"/>
      <top>
        <color indexed="63"/>
      </top>
      <bottom style="dotted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medium"/>
      <right style="medium"/>
      <top style="dotted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dotted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dotted"/>
      <top>
        <color indexed="63"/>
      </top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 style="medium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tted"/>
      <right style="hair"/>
      <top style="dotted"/>
      <bottom style="dotted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medium"/>
      <top style="dashed"/>
      <bottom>
        <color indexed="63"/>
      </bottom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medium"/>
    </border>
    <border>
      <left style="medium"/>
      <right style="dotted"/>
      <top style="medium"/>
      <bottom style="medium"/>
    </border>
    <border>
      <left style="dotted"/>
      <right style="dotted"/>
      <top style="medium"/>
      <bottom style="medium"/>
    </border>
    <border>
      <left style="dotted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dotted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otted"/>
    </border>
    <border>
      <left style="medium"/>
      <right style="hair"/>
      <top>
        <color indexed="63"/>
      </top>
      <bottom style="dotted"/>
    </border>
    <border>
      <left style="hair"/>
      <right style="hair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 style="hair"/>
      <top style="dotted"/>
      <bottom>
        <color indexed="63"/>
      </bottom>
    </border>
    <border>
      <left style="medium"/>
      <right style="hair"/>
      <top style="dotted"/>
      <bottom style="dotted"/>
    </border>
    <border>
      <left style="hair"/>
      <right style="hair"/>
      <top style="dotted"/>
      <bottom style="dotted"/>
    </border>
    <border>
      <left style="medium"/>
      <right style="medium"/>
      <top style="dotted"/>
      <bottom style="hair"/>
    </border>
    <border>
      <left style="dashed"/>
      <right style="medium"/>
      <top style="hair"/>
      <bottom style="hair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thin"/>
      <top style="dotted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 wrapText="1"/>
    </xf>
    <xf numFmtId="0" fontId="7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/>
    </xf>
    <xf numFmtId="0" fontId="7" fillId="2" borderId="12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left" vertical="center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2" fillId="0" borderId="36" xfId="0" applyFont="1" applyBorder="1" applyAlignment="1">
      <alignment horizontal="center" vertical="center"/>
    </xf>
    <xf numFmtId="0" fontId="2" fillId="0" borderId="36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2" borderId="39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7" fillId="2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7" fillId="0" borderId="2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right" vertical="center"/>
    </xf>
    <xf numFmtId="0" fontId="7" fillId="2" borderId="37" xfId="0" applyFont="1" applyFill="1" applyBorder="1" applyAlignment="1">
      <alignment vertical="center"/>
    </xf>
    <xf numFmtId="0" fontId="7" fillId="2" borderId="37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center" vertical="center"/>
    </xf>
    <xf numFmtId="0" fontId="12" fillId="0" borderId="37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vertical="center"/>
    </xf>
    <xf numFmtId="0" fontId="7" fillId="0" borderId="48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vertical="center"/>
    </xf>
    <xf numFmtId="0" fontId="7" fillId="0" borderId="53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" fillId="0" borderId="53" xfId="0" applyFont="1" applyFill="1" applyBorder="1" applyAlignment="1">
      <alignment vertical="center"/>
    </xf>
    <xf numFmtId="0" fontId="2" fillId="0" borderId="46" xfId="0" applyFont="1" applyFill="1" applyBorder="1" applyAlignment="1">
      <alignment horizontal="left" vertical="center"/>
    </xf>
    <xf numFmtId="0" fontId="2" fillId="0" borderId="5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9" fontId="2" fillId="0" borderId="46" xfId="21" applyFont="1" applyFill="1" applyBorder="1" applyAlignment="1">
      <alignment horizontal="left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62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left" vertical="center" shrinkToFit="1"/>
    </xf>
    <xf numFmtId="0" fontId="2" fillId="0" borderId="13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 wrapText="1"/>
    </xf>
    <xf numFmtId="0" fontId="7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 shrinkToFit="1"/>
    </xf>
    <xf numFmtId="0" fontId="8" fillId="0" borderId="0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2" fillId="0" borderId="68" xfId="0" applyFont="1" applyFill="1" applyBorder="1" applyAlignment="1">
      <alignment horizontal="center" vertical="center"/>
    </xf>
    <xf numFmtId="0" fontId="2" fillId="0" borderId="69" xfId="0" applyFont="1" applyFill="1" applyBorder="1" applyAlignment="1">
      <alignment horizontal="center" vertical="center"/>
    </xf>
    <xf numFmtId="0" fontId="2" fillId="0" borderId="7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center" vertical="center"/>
    </xf>
    <xf numFmtId="0" fontId="2" fillId="0" borderId="74" xfId="0" applyFont="1" applyFill="1" applyBorder="1" applyAlignment="1">
      <alignment horizontal="center" vertical="center"/>
    </xf>
    <xf numFmtId="0" fontId="2" fillId="0" borderId="75" xfId="0" applyFont="1" applyFill="1" applyBorder="1" applyAlignment="1">
      <alignment horizontal="center" vertical="center"/>
    </xf>
    <xf numFmtId="0" fontId="2" fillId="0" borderId="76" xfId="0" applyFont="1" applyFill="1" applyBorder="1" applyAlignment="1">
      <alignment horizontal="center" vertical="center"/>
    </xf>
    <xf numFmtId="0" fontId="2" fillId="0" borderId="77" xfId="0" applyFont="1" applyFill="1" applyBorder="1" applyAlignment="1">
      <alignment horizontal="center" vertical="center"/>
    </xf>
    <xf numFmtId="0" fontId="2" fillId="0" borderId="78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77" xfId="0" applyFont="1" applyBorder="1" applyAlignment="1">
      <alignment horizontal="center" vertical="center"/>
    </xf>
    <xf numFmtId="0" fontId="2" fillId="0" borderId="7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7" fillId="2" borderId="51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11" fillId="0" borderId="54" xfId="0" applyFont="1" applyFill="1" applyBorder="1" applyAlignment="1">
      <alignment vertical="center"/>
    </xf>
    <xf numFmtId="0" fontId="2" fillId="0" borderId="81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49" fontId="2" fillId="0" borderId="8" xfId="0" applyNumberFormat="1" applyFont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2" fillId="0" borderId="83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7" fillId="0" borderId="37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13" fillId="0" borderId="15" xfId="0" applyFont="1" applyFill="1" applyBorder="1" applyAlignment="1">
      <alignment horizontal="left"/>
    </xf>
    <xf numFmtId="49" fontId="1" fillId="0" borderId="55" xfId="0" applyNumberFormat="1" applyFont="1" applyFill="1" applyBorder="1" applyAlignment="1">
      <alignment horizontal="center"/>
    </xf>
    <xf numFmtId="0" fontId="1" fillId="3" borderId="46" xfId="0" applyFont="1" applyFill="1" applyBorder="1" applyAlignment="1">
      <alignment horizontal="left"/>
    </xf>
    <xf numFmtId="0" fontId="2" fillId="0" borderId="84" xfId="0" applyFont="1" applyFill="1" applyBorder="1" applyAlignment="1">
      <alignment vertical="center"/>
    </xf>
    <xf numFmtId="0" fontId="1" fillId="0" borderId="46" xfId="0" applyFont="1" applyFill="1" applyBorder="1" applyAlignment="1">
      <alignment horizontal="left"/>
    </xf>
    <xf numFmtId="0" fontId="14" fillId="3" borderId="26" xfId="0" applyFont="1" applyFill="1" applyBorder="1" applyAlignment="1">
      <alignment horizontal="left" vertical="center" wrapText="1"/>
    </xf>
    <xf numFmtId="0" fontId="14" fillId="4" borderId="26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48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horizontal="center" vertical="center"/>
    </xf>
    <xf numFmtId="0" fontId="7" fillId="0" borderId="85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/>
    </xf>
    <xf numFmtId="0" fontId="7" fillId="0" borderId="86" xfId="0" applyFont="1" applyFill="1" applyBorder="1" applyAlignment="1">
      <alignment horizontal="center" vertical="center" wrapText="1"/>
    </xf>
    <xf numFmtId="0" fontId="7" fillId="0" borderId="87" xfId="0" applyFont="1" applyFill="1" applyBorder="1" applyAlignment="1">
      <alignment horizontal="center" vertical="center"/>
    </xf>
    <xf numFmtId="0" fontId="2" fillId="2" borderId="63" xfId="0" applyFont="1" applyFill="1" applyBorder="1" applyAlignment="1">
      <alignment horizontal="center" vertical="center" shrinkToFit="1"/>
    </xf>
    <xf numFmtId="0" fontId="2" fillId="2" borderId="38" xfId="0" applyFont="1" applyFill="1" applyBorder="1" applyAlignment="1">
      <alignment horizontal="center" vertical="center" shrinkToFit="1"/>
    </xf>
    <xf numFmtId="0" fontId="2" fillId="0" borderId="84" xfId="0" applyFont="1" applyBorder="1" applyAlignment="1">
      <alignment horizontal="left" vertical="center"/>
    </xf>
    <xf numFmtId="0" fontId="2" fillId="0" borderId="46" xfId="0" applyFont="1" applyBorder="1" applyAlignment="1">
      <alignment horizontal="left" vertical="center"/>
    </xf>
    <xf numFmtId="0" fontId="7" fillId="0" borderId="63" xfId="0" applyFont="1" applyFill="1" applyBorder="1" applyAlignment="1">
      <alignment horizontal="center" vertical="center"/>
    </xf>
    <xf numFmtId="0" fontId="7" fillId="0" borderId="88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vertical="center"/>
    </xf>
    <xf numFmtId="0" fontId="2" fillId="0" borderId="88" xfId="0" applyFont="1" applyFill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/>
    </xf>
    <xf numFmtId="0" fontId="8" fillId="2" borderId="63" xfId="0" applyFont="1" applyFill="1" applyBorder="1" applyAlignment="1">
      <alignment vertical="center"/>
    </xf>
    <xf numFmtId="0" fontId="7" fillId="0" borderId="88" xfId="0" applyFont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7" fillId="0" borderId="4" xfId="0" applyFont="1" applyFill="1" applyBorder="1" applyAlignment="1">
      <alignment horizontal="center" vertical="center" wrapText="1" shrinkToFit="1"/>
    </xf>
    <xf numFmtId="0" fontId="7" fillId="0" borderId="5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89" xfId="0" applyFont="1" applyFill="1" applyBorder="1" applyAlignment="1">
      <alignment horizontal="left" vertical="center"/>
    </xf>
    <xf numFmtId="0" fontId="0" fillId="0" borderId="17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/>
    </xf>
    <xf numFmtId="0" fontId="2" fillId="0" borderId="90" xfId="0" applyFont="1" applyFill="1" applyBorder="1" applyAlignment="1">
      <alignment horizontal="left" vertical="center"/>
    </xf>
    <xf numFmtId="0" fontId="0" fillId="0" borderId="34" xfId="0" applyFont="1" applyBorder="1" applyAlignment="1">
      <alignment horizontal="left" vertical="center"/>
    </xf>
    <xf numFmtId="0" fontId="0" fillId="0" borderId="45" xfId="0" applyFont="1" applyBorder="1" applyAlignment="1">
      <alignment horizontal="left" vertical="center"/>
    </xf>
    <xf numFmtId="0" fontId="7" fillId="0" borderId="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91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11" fillId="0" borderId="63" xfId="0" applyFont="1" applyFill="1" applyBorder="1" applyAlignment="1">
      <alignment horizontal="center" vertical="center"/>
    </xf>
    <xf numFmtId="0" fontId="0" fillId="0" borderId="88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11" fillId="0" borderId="92" xfId="0" applyFont="1" applyFill="1" applyBorder="1" applyAlignment="1">
      <alignment horizontal="left" vertical="center"/>
    </xf>
    <xf numFmtId="0" fontId="11" fillId="0" borderId="93" xfId="0" applyFont="1" applyFill="1" applyBorder="1" applyAlignment="1">
      <alignment horizontal="left" vertical="center"/>
    </xf>
    <xf numFmtId="0" fontId="0" fillId="0" borderId="94" xfId="0" applyFont="1" applyFill="1" applyBorder="1" applyAlignment="1">
      <alignment horizontal="left" vertical="center"/>
    </xf>
    <xf numFmtId="0" fontId="0" fillId="0" borderId="95" xfId="0" applyFont="1" applyFill="1" applyBorder="1" applyAlignment="1">
      <alignment horizontal="left" vertical="center"/>
    </xf>
    <xf numFmtId="0" fontId="2" fillId="0" borderId="48" xfId="0" applyFont="1" applyFill="1" applyBorder="1" applyAlignment="1">
      <alignment vertical="center" wrapText="1"/>
    </xf>
    <xf numFmtId="0" fontId="0" fillId="0" borderId="49" xfId="0" applyFont="1" applyBorder="1" applyAlignment="1">
      <alignment vertical="center" wrapText="1"/>
    </xf>
    <xf numFmtId="0" fontId="0" fillId="0" borderId="47" xfId="0" applyFont="1" applyBorder="1" applyAlignment="1">
      <alignment vertical="center" wrapText="1"/>
    </xf>
    <xf numFmtId="0" fontId="0" fillId="0" borderId="85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40" xfId="0" applyFont="1" applyBorder="1" applyAlignment="1">
      <alignment vertical="center" wrapText="1"/>
    </xf>
    <xf numFmtId="0" fontId="0" fillId="0" borderId="86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87" xfId="0" applyFont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AP93"/>
  <sheetViews>
    <sheetView tabSelected="1" zoomScale="75" zoomScaleNormal="75" zoomScaleSheetLayoutView="100" workbookViewId="0" topLeftCell="A1">
      <selection activeCell="A1" sqref="A1"/>
    </sheetView>
  </sheetViews>
  <sheetFormatPr defaultColWidth="9.140625" defaultRowHeight="12.75"/>
  <cols>
    <col min="1" max="1" width="3.8515625" style="0" customWidth="1"/>
    <col min="2" max="2" width="14.7109375" style="0" customWidth="1"/>
    <col min="3" max="3" width="30.8515625" style="0" customWidth="1"/>
    <col min="4" max="4" width="7.00390625" style="0" customWidth="1"/>
    <col min="5" max="5" width="5.7109375" style="0" customWidth="1"/>
    <col min="6" max="40" width="4.57421875" style="0" customWidth="1"/>
    <col min="41" max="41" width="7.57421875" style="0" customWidth="1"/>
    <col min="42" max="42" width="25.00390625" style="0" customWidth="1"/>
  </cols>
  <sheetData>
    <row r="1" spans="1:42" ht="12.75">
      <c r="A1" s="79"/>
      <c r="B1" s="3"/>
      <c r="C1" s="87"/>
      <c r="D1" s="103"/>
      <c r="E1" s="103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87"/>
    </row>
    <row r="2" spans="1:42" ht="12.75">
      <c r="A2" s="79"/>
      <c r="B2" s="3"/>
      <c r="C2" s="87"/>
      <c r="D2" s="103"/>
      <c r="E2" s="103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79"/>
      <c r="AN2" s="79"/>
      <c r="AO2" s="79"/>
      <c r="AP2" s="87"/>
    </row>
    <row r="3" spans="1:42" ht="12.75">
      <c r="A3" s="12"/>
      <c r="B3" s="237" t="s">
        <v>154</v>
      </c>
      <c r="C3" s="237"/>
      <c r="D3" s="238"/>
      <c r="E3" s="238"/>
      <c r="F3" s="238"/>
      <c r="G3" s="12"/>
      <c r="H3" s="12"/>
      <c r="I3" s="12"/>
      <c r="J3" s="12"/>
      <c r="K3" s="12"/>
      <c r="L3" s="12"/>
      <c r="M3" s="12"/>
      <c r="N3" s="12"/>
      <c r="O3" s="12"/>
      <c r="P3" s="12"/>
      <c r="Q3" s="239" t="s">
        <v>55</v>
      </c>
      <c r="R3" s="239"/>
      <c r="S3" s="239"/>
      <c r="T3" s="239"/>
      <c r="U3" s="239"/>
      <c r="V3" s="239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239" t="s">
        <v>57</v>
      </c>
      <c r="AK3" s="239"/>
      <c r="AL3" s="239"/>
      <c r="AM3" s="239"/>
      <c r="AN3" s="12"/>
      <c r="AO3" s="12"/>
      <c r="AP3" s="13"/>
    </row>
    <row r="4" spans="1:42" ht="12.75">
      <c r="A4" s="12"/>
      <c r="B4" s="3" t="s">
        <v>118</v>
      </c>
      <c r="C4" s="13"/>
      <c r="D4" s="107"/>
      <c r="E4" s="107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3"/>
    </row>
    <row r="5" spans="1:42" ht="13.5" thickBot="1">
      <c r="A5" s="12"/>
      <c r="B5" s="3"/>
      <c r="C5" s="13"/>
      <c r="D5" s="107"/>
      <c r="E5" s="240" t="s">
        <v>56</v>
      </c>
      <c r="F5" s="240"/>
      <c r="G5" s="240"/>
      <c r="H5" s="240"/>
      <c r="I5" s="240"/>
      <c r="J5" s="240"/>
      <c r="K5" s="240"/>
      <c r="L5" s="240"/>
      <c r="M5" s="240"/>
      <c r="N5" s="240"/>
      <c r="O5" s="240"/>
      <c r="P5" s="240"/>
      <c r="Q5" s="240"/>
      <c r="R5" s="240"/>
      <c r="S5" s="240"/>
      <c r="T5" s="240"/>
      <c r="U5" s="240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2"/>
      <c r="AP5" s="13"/>
    </row>
    <row r="6" spans="1:42" ht="12.75" customHeight="1" thickBot="1">
      <c r="A6" s="233" t="s">
        <v>64</v>
      </c>
      <c r="B6" s="235" t="s">
        <v>0</v>
      </c>
      <c r="C6" s="235" t="s">
        <v>1</v>
      </c>
      <c r="D6" s="229" t="s">
        <v>62</v>
      </c>
      <c r="E6" s="235" t="s">
        <v>23</v>
      </c>
      <c r="F6" s="224" t="s">
        <v>3</v>
      </c>
      <c r="G6" s="225"/>
      <c r="H6" s="225"/>
      <c r="I6" s="225"/>
      <c r="J6" s="225"/>
      <c r="K6" s="225"/>
      <c r="L6" s="225"/>
      <c r="M6" s="225"/>
      <c r="N6" s="225"/>
      <c r="O6" s="225"/>
      <c r="P6" s="225"/>
      <c r="Q6" s="225"/>
      <c r="R6" s="225"/>
      <c r="S6" s="225"/>
      <c r="T6" s="225"/>
      <c r="U6" s="225"/>
      <c r="V6" s="225"/>
      <c r="W6" s="225"/>
      <c r="X6" s="225"/>
      <c r="Y6" s="225"/>
      <c r="Z6" s="225"/>
      <c r="AA6" s="225"/>
      <c r="AB6" s="225"/>
      <c r="AC6" s="225"/>
      <c r="AD6" s="225"/>
      <c r="AE6" s="225"/>
      <c r="AF6" s="225"/>
      <c r="AG6" s="225"/>
      <c r="AH6" s="225"/>
      <c r="AI6" s="225"/>
      <c r="AJ6" s="241"/>
      <c r="AK6" s="241"/>
      <c r="AL6" s="241"/>
      <c r="AM6" s="241"/>
      <c r="AN6" s="241"/>
      <c r="AO6" s="214" t="s">
        <v>50</v>
      </c>
      <c r="AP6" s="215"/>
    </row>
    <row r="7" spans="1:42" ht="13.5" customHeight="1" thickBot="1">
      <c r="A7" s="234"/>
      <c r="B7" s="236"/>
      <c r="C7" s="236"/>
      <c r="D7" s="213"/>
      <c r="E7" s="236"/>
      <c r="F7" s="224" t="s">
        <v>4</v>
      </c>
      <c r="G7" s="225"/>
      <c r="H7" s="225"/>
      <c r="I7" s="225"/>
      <c r="J7" s="226"/>
      <c r="K7" s="224" t="s">
        <v>5</v>
      </c>
      <c r="L7" s="225"/>
      <c r="M7" s="225"/>
      <c r="N7" s="225"/>
      <c r="O7" s="226"/>
      <c r="P7" s="224" t="s">
        <v>6</v>
      </c>
      <c r="Q7" s="225"/>
      <c r="R7" s="225"/>
      <c r="S7" s="225"/>
      <c r="T7" s="226"/>
      <c r="U7" s="224" t="s">
        <v>7</v>
      </c>
      <c r="V7" s="225"/>
      <c r="W7" s="225"/>
      <c r="X7" s="225"/>
      <c r="Y7" s="226"/>
      <c r="Z7" s="224" t="s">
        <v>8</v>
      </c>
      <c r="AA7" s="225"/>
      <c r="AB7" s="225"/>
      <c r="AC7" s="225"/>
      <c r="AD7" s="226"/>
      <c r="AE7" s="224" t="s">
        <v>9</v>
      </c>
      <c r="AF7" s="225"/>
      <c r="AG7" s="225"/>
      <c r="AH7" s="225"/>
      <c r="AI7" s="226"/>
      <c r="AJ7" s="224" t="s">
        <v>10</v>
      </c>
      <c r="AK7" s="225"/>
      <c r="AL7" s="225"/>
      <c r="AM7" s="225"/>
      <c r="AN7" s="226"/>
      <c r="AO7" s="216"/>
      <c r="AP7" s="217"/>
    </row>
    <row r="8" spans="1:42" ht="13.5" thickBot="1">
      <c r="A8" s="14"/>
      <c r="B8" s="110"/>
      <c r="C8" s="16"/>
      <c r="D8" s="111"/>
      <c r="E8" s="112"/>
      <c r="F8" s="113" t="s">
        <v>11</v>
      </c>
      <c r="G8" s="113" t="s">
        <v>12</v>
      </c>
      <c r="H8" s="113" t="s">
        <v>13</v>
      </c>
      <c r="I8" s="113" t="s">
        <v>14</v>
      </c>
      <c r="J8" s="113" t="s">
        <v>15</v>
      </c>
      <c r="K8" s="111" t="s">
        <v>11</v>
      </c>
      <c r="L8" s="114" t="s">
        <v>12</v>
      </c>
      <c r="M8" s="114" t="s">
        <v>13</v>
      </c>
      <c r="N8" s="114" t="s">
        <v>14</v>
      </c>
      <c r="O8" s="108" t="s">
        <v>15</v>
      </c>
      <c r="P8" s="114" t="s">
        <v>11</v>
      </c>
      <c r="Q8" s="114" t="s">
        <v>12</v>
      </c>
      <c r="R8" s="114" t="s">
        <v>13</v>
      </c>
      <c r="S8" s="114" t="s">
        <v>14</v>
      </c>
      <c r="T8" s="114" t="s">
        <v>15</v>
      </c>
      <c r="U8" s="111" t="s">
        <v>11</v>
      </c>
      <c r="V8" s="114" t="s">
        <v>12</v>
      </c>
      <c r="W8" s="114" t="s">
        <v>13</v>
      </c>
      <c r="X8" s="114" t="s">
        <v>14</v>
      </c>
      <c r="Y8" s="108" t="s">
        <v>15</v>
      </c>
      <c r="Z8" s="114" t="s">
        <v>11</v>
      </c>
      <c r="AA8" s="114" t="s">
        <v>12</v>
      </c>
      <c r="AB8" s="114" t="s">
        <v>13</v>
      </c>
      <c r="AC8" s="114" t="s">
        <v>14</v>
      </c>
      <c r="AD8" s="108" t="s">
        <v>15</v>
      </c>
      <c r="AE8" s="113" t="s">
        <v>11</v>
      </c>
      <c r="AF8" s="113" t="s">
        <v>12</v>
      </c>
      <c r="AG8" s="113" t="s">
        <v>13</v>
      </c>
      <c r="AH8" s="113" t="s">
        <v>14</v>
      </c>
      <c r="AI8" s="115" t="s">
        <v>15</v>
      </c>
      <c r="AJ8" s="113" t="s">
        <v>11</v>
      </c>
      <c r="AK8" s="113" t="s">
        <v>12</v>
      </c>
      <c r="AL8" s="113" t="s">
        <v>13</v>
      </c>
      <c r="AM8" s="113" t="s">
        <v>14</v>
      </c>
      <c r="AN8" s="115" t="s">
        <v>15</v>
      </c>
      <c r="AO8" s="216"/>
      <c r="AP8" s="217"/>
    </row>
    <row r="9" spans="1:42" ht="14.25" thickBot="1">
      <c r="A9" s="227" t="s">
        <v>61</v>
      </c>
      <c r="B9" s="228"/>
      <c r="C9" s="228"/>
      <c r="D9" s="116">
        <f>SUM(D10:D19)</f>
        <v>168</v>
      </c>
      <c r="E9" s="117">
        <f>SUM(E10:E19)</f>
        <v>45</v>
      </c>
      <c r="F9" s="118">
        <f>SUM(F10:F19)</f>
        <v>54</v>
      </c>
      <c r="G9" s="119">
        <f>SUM(G10:G19)</f>
        <v>20</v>
      </c>
      <c r="H9" s="119">
        <f>SUM(H10:H19)</f>
        <v>6</v>
      </c>
      <c r="I9" s="119"/>
      <c r="J9" s="120">
        <f>SUM(J10:J19)</f>
        <v>23</v>
      </c>
      <c r="K9" s="116">
        <f>SUM(K10:K19)</f>
        <v>36</v>
      </c>
      <c r="L9" s="119">
        <f>SUM(L10:L19)</f>
        <v>16</v>
      </c>
      <c r="M9" s="119">
        <f>SUM(M10:M19)</f>
        <v>12</v>
      </c>
      <c r="N9" s="119"/>
      <c r="O9" s="117">
        <f aca="true" t="shared" si="0" ref="O9:W9">SUM(O10:O19)</f>
        <v>14</v>
      </c>
      <c r="P9" s="118">
        <f t="shared" si="0"/>
        <v>8</v>
      </c>
      <c r="Q9" s="119">
        <f t="shared" si="0"/>
        <v>8</v>
      </c>
      <c r="R9" s="119">
        <f t="shared" si="0"/>
        <v>0</v>
      </c>
      <c r="S9" s="119">
        <f t="shared" si="0"/>
        <v>0</v>
      </c>
      <c r="T9" s="120">
        <f t="shared" si="0"/>
        <v>6</v>
      </c>
      <c r="U9" s="116">
        <f t="shared" si="0"/>
        <v>0</v>
      </c>
      <c r="V9" s="119">
        <f t="shared" si="0"/>
        <v>0</v>
      </c>
      <c r="W9" s="119">
        <f t="shared" si="0"/>
        <v>8</v>
      </c>
      <c r="X9" s="119"/>
      <c r="Y9" s="117">
        <f>SUM(Y10:Y19)</f>
        <v>2</v>
      </c>
      <c r="Z9" s="118">
        <f>SUM(Z10:Z19)</f>
        <v>0</v>
      </c>
      <c r="AA9" s="119">
        <f>SUM(AA10:AA19)</f>
        <v>0</v>
      </c>
      <c r="AB9" s="119">
        <f>SUM(AB10:AB19)</f>
        <v>0</v>
      </c>
      <c r="AC9" s="119"/>
      <c r="AD9" s="120">
        <f>SUM(AD10:AD19)</f>
        <v>0</v>
      </c>
      <c r="AE9" s="116">
        <f>SUM(AE10:AE19)</f>
        <v>0</v>
      </c>
      <c r="AF9" s="119">
        <f>SUM(AF10:AF19)</f>
        <v>0</v>
      </c>
      <c r="AG9" s="119">
        <f>SUM(AG10:AG19)</f>
        <v>0</v>
      </c>
      <c r="AH9" s="119"/>
      <c r="AI9" s="117">
        <f>SUM(AI10:AI19)</f>
        <v>0</v>
      </c>
      <c r="AJ9" s="116">
        <f>SUM(AJ10:AJ19)</f>
        <v>0</v>
      </c>
      <c r="AK9" s="119">
        <f>SUM(AK10:AK19)</f>
        <v>0</v>
      </c>
      <c r="AL9" s="119">
        <f>SUM(AL10:AL19)</f>
        <v>0</v>
      </c>
      <c r="AM9" s="119"/>
      <c r="AN9" s="117">
        <f>SUM(AN10:AN19)</f>
        <v>0</v>
      </c>
      <c r="AO9" s="218"/>
      <c r="AP9" s="219"/>
    </row>
    <row r="10" spans="1:42" ht="12.75">
      <c r="A10" s="121">
        <v>1</v>
      </c>
      <c r="B10" s="122" t="s">
        <v>71</v>
      </c>
      <c r="C10" s="17" t="s">
        <v>52</v>
      </c>
      <c r="D10" s="28">
        <f aca="true" t="shared" si="1" ref="D10:D18">SUM(F10,G10,H10,K10,L10,M10,P10,Q10,R10,U10,V10,W10,Z10,AA10,AB10,AE10,AF10,AG10,AJ10,AK10,AL10)</f>
        <v>26</v>
      </c>
      <c r="E10" s="123">
        <f aca="true" t="shared" si="2" ref="E10:E18">SUM(J10,O10,T10,Y10,AD10,AI10,AN10)</f>
        <v>6</v>
      </c>
      <c r="F10" s="124">
        <v>16</v>
      </c>
      <c r="G10" s="125">
        <v>10</v>
      </c>
      <c r="H10" s="125">
        <v>0</v>
      </c>
      <c r="I10" s="125" t="s">
        <v>25</v>
      </c>
      <c r="J10" s="126">
        <v>6</v>
      </c>
      <c r="K10" s="124"/>
      <c r="L10" s="125"/>
      <c r="M10" s="125"/>
      <c r="N10" s="125"/>
      <c r="O10" s="126"/>
      <c r="P10" s="124"/>
      <c r="Q10" s="125"/>
      <c r="R10" s="125"/>
      <c r="S10" s="125"/>
      <c r="T10" s="126"/>
      <c r="U10" s="124"/>
      <c r="V10" s="125"/>
      <c r="W10" s="125"/>
      <c r="X10" s="125"/>
      <c r="Y10" s="126"/>
      <c r="Z10" s="124"/>
      <c r="AA10" s="125"/>
      <c r="AB10" s="125"/>
      <c r="AC10" s="125"/>
      <c r="AD10" s="126"/>
      <c r="AE10" s="124"/>
      <c r="AF10" s="125"/>
      <c r="AG10" s="125"/>
      <c r="AH10" s="125"/>
      <c r="AI10" s="126"/>
      <c r="AJ10" s="124"/>
      <c r="AK10" s="125"/>
      <c r="AL10" s="125"/>
      <c r="AM10" s="125"/>
      <c r="AN10" s="126"/>
      <c r="AO10" s="18"/>
      <c r="AP10" s="127"/>
    </row>
    <row r="11" spans="1:42" ht="12.75">
      <c r="A11" s="132">
        <v>2</v>
      </c>
      <c r="B11" s="128" t="s">
        <v>72</v>
      </c>
      <c r="C11" s="17" t="s">
        <v>53</v>
      </c>
      <c r="D11" s="31">
        <f t="shared" si="1"/>
        <v>26</v>
      </c>
      <c r="E11" s="123">
        <f t="shared" si="2"/>
        <v>6</v>
      </c>
      <c r="F11" s="124"/>
      <c r="G11" s="125"/>
      <c r="H11" s="125"/>
      <c r="I11" s="125"/>
      <c r="J11" s="126"/>
      <c r="K11" s="124">
        <v>16</v>
      </c>
      <c r="L11" s="125">
        <v>10</v>
      </c>
      <c r="M11" s="125">
        <v>0</v>
      </c>
      <c r="N11" s="125" t="s">
        <v>25</v>
      </c>
      <c r="O11" s="126">
        <v>6</v>
      </c>
      <c r="P11" s="124"/>
      <c r="Q11" s="125"/>
      <c r="R11" s="125"/>
      <c r="S11" s="125"/>
      <c r="T11" s="126"/>
      <c r="U11" s="124"/>
      <c r="V11" s="125"/>
      <c r="W11" s="125"/>
      <c r="X11" s="125"/>
      <c r="Y11" s="126"/>
      <c r="Z11" s="124"/>
      <c r="AA11" s="125"/>
      <c r="AB11" s="125"/>
      <c r="AC11" s="125"/>
      <c r="AD11" s="126"/>
      <c r="AE11" s="124"/>
      <c r="AF11" s="125"/>
      <c r="AG11" s="125"/>
      <c r="AH11" s="125"/>
      <c r="AI11" s="126"/>
      <c r="AJ11" s="124"/>
      <c r="AK11" s="125"/>
      <c r="AL11" s="125"/>
      <c r="AM11" s="125"/>
      <c r="AN11" s="126"/>
      <c r="AO11" s="19">
        <v>1</v>
      </c>
      <c r="AP11" s="129" t="s">
        <v>52</v>
      </c>
    </row>
    <row r="12" spans="1:42" ht="12.75">
      <c r="A12" s="130">
        <v>3</v>
      </c>
      <c r="B12" s="10" t="s">
        <v>125</v>
      </c>
      <c r="C12" s="11" t="s">
        <v>26</v>
      </c>
      <c r="D12" s="31">
        <f t="shared" si="1"/>
        <v>14</v>
      </c>
      <c r="E12" s="123">
        <f t="shared" si="2"/>
        <v>4</v>
      </c>
      <c r="F12" s="42">
        <v>10</v>
      </c>
      <c r="G12" s="43">
        <v>4</v>
      </c>
      <c r="H12" s="43">
        <v>0</v>
      </c>
      <c r="I12" s="43" t="s">
        <v>25</v>
      </c>
      <c r="J12" s="44">
        <v>4</v>
      </c>
      <c r="K12" s="43"/>
      <c r="L12" s="43"/>
      <c r="M12" s="43"/>
      <c r="N12" s="43"/>
      <c r="O12" s="43"/>
      <c r="P12" s="42"/>
      <c r="Q12" s="43"/>
      <c r="R12" s="43"/>
      <c r="S12" s="43"/>
      <c r="T12" s="44"/>
      <c r="U12" s="42"/>
      <c r="V12" s="43"/>
      <c r="W12" s="43"/>
      <c r="X12" s="43"/>
      <c r="Y12" s="44"/>
      <c r="Z12" s="42"/>
      <c r="AA12" s="43"/>
      <c r="AB12" s="43"/>
      <c r="AC12" s="43"/>
      <c r="AD12" s="44"/>
      <c r="AE12" s="42"/>
      <c r="AF12" s="43"/>
      <c r="AG12" s="43"/>
      <c r="AH12" s="43"/>
      <c r="AI12" s="44"/>
      <c r="AJ12" s="42"/>
      <c r="AK12" s="43"/>
      <c r="AL12" s="43"/>
      <c r="AM12" s="43"/>
      <c r="AN12" s="44"/>
      <c r="AO12" s="19"/>
      <c r="AP12" s="129"/>
    </row>
    <row r="13" spans="1:42" ht="12.75">
      <c r="A13" s="130">
        <v>4</v>
      </c>
      <c r="B13" s="10" t="s">
        <v>126</v>
      </c>
      <c r="C13" s="11" t="s">
        <v>27</v>
      </c>
      <c r="D13" s="31">
        <f t="shared" si="1"/>
        <v>8</v>
      </c>
      <c r="E13" s="123">
        <f t="shared" si="2"/>
        <v>2</v>
      </c>
      <c r="F13" s="42"/>
      <c r="G13" s="43"/>
      <c r="H13" s="43"/>
      <c r="I13" s="43"/>
      <c r="J13" s="44"/>
      <c r="K13" s="43"/>
      <c r="L13" s="43"/>
      <c r="M13" s="43"/>
      <c r="N13" s="43"/>
      <c r="O13" s="43"/>
      <c r="P13" s="42"/>
      <c r="Q13" s="43"/>
      <c r="R13" s="43"/>
      <c r="S13" s="43"/>
      <c r="T13" s="44"/>
      <c r="U13" s="42">
        <v>0</v>
      </c>
      <c r="V13" s="43">
        <v>0</v>
      </c>
      <c r="W13" s="43">
        <v>8</v>
      </c>
      <c r="X13" s="43" t="s">
        <v>156</v>
      </c>
      <c r="Y13" s="44">
        <v>2</v>
      </c>
      <c r="Z13" s="42"/>
      <c r="AA13" s="43"/>
      <c r="AB13" s="43"/>
      <c r="AC13" s="43"/>
      <c r="AD13" s="44"/>
      <c r="AE13" s="42"/>
      <c r="AF13" s="43"/>
      <c r="AG13" s="43"/>
      <c r="AH13" s="43"/>
      <c r="AI13" s="44"/>
      <c r="AJ13" s="42"/>
      <c r="AK13" s="43"/>
      <c r="AL13" s="43"/>
      <c r="AM13" s="43"/>
      <c r="AN13" s="44"/>
      <c r="AO13" s="19">
        <v>1</v>
      </c>
      <c r="AP13" s="129" t="s">
        <v>52</v>
      </c>
    </row>
    <row r="14" spans="1:42" ht="15.75" customHeight="1">
      <c r="A14" s="130">
        <v>5</v>
      </c>
      <c r="B14" s="10" t="s">
        <v>73</v>
      </c>
      <c r="C14" s="20" t="s">
        <v>24</v>
      </c>
      <c r="D14" s="81">
        <f t="shared" si="1"/>
        <v>8</v>
      </c>
      <c r="E14" s="131">
        <f t="shared" si="2"/>
        <v>3</v>
      </c>
      <c r="F14" s="42">
        <v>8</v>
      </c>
      <c r="G14" s="43">
        <v>0</v>
      </c>
      <c r="H14" s="43">
        <v>0</v>
      </c>
      <c r="I14" s="43" t="s">
        <v>156</v>
      </c>
      <c r="J14" s="44">
        <v>3</v>
      </c>
      <c r="K14" s="42"/>
      <c r="L14" s="43"/>
      <c r="M14" s="43"/>
      <c r="N14" s="43"/>
      <c r="O14" s="44"/>
      <c r="P14" s="42"/>
      <c r="Q14" s="43"/>
      <c r="R14" s="43"/>
      <c r="S14" s="43"/>
      <c r="T14" s="44"/>
      <c r="U14" s="42"/>
      <c r="V14" s="43"/>
      <c r="W14" s="43"/>
      <c r="X14" s="43"/>
      <c r="Y14" s="44"/>
      <c r="Z14" s="42"/>
      <c r="AA14" s="43"/>
      <c r="AB14" s="43"/>
      <c r="AC14" s="43"/>
      <c r="AD14" s="44"/>
      <c r="AE14" s="42"/>
      <c r="AF14" s="43"/>
      <c r="AG14" s="43"/>
      <c r="AH14" s="43"/>
      <c r="AI14" s="44"/>
      <c r="AJ14" s="42"/>
      <c r="AK14" s="43"/>
      <c r="AL14" s="43"/>
      <c r="AM14" s="43"/>
      <c r="AN14" s="44"/>
      <c r="AO14" s="19"/>
      <c r="AP14" s="129"/>
    </row>
    <row r="15" spans="1:42" ht="12.75">
      <c r="A15" s="132">
        <v>6</v>
      </c>
      <c r="B15" s="10" t="s">
        <v>74</v>
      </c>
      <c r="C15" s="11" t="s">
        <v>28</v>
      </c>
      <c r="D15" s="81">
        <f t="shared" si="1"/>
        <v>14</v>
      </c>
      <c r="E15" s="131">
        <f t="shared" si="2"/>
        <v>4</v>
      </c>
      <c r="F15" s="42">
        <v>8</v>
      </c>
      <c r="G15" s="43">
        <v>6</v>
      </c>
      <c r="H15" s="43">
        <v>0</v>
      </c>
      <c r="I15" s="43" t="s">
        <v>25</v>
      </c>
      <c r="J15" s="44">
        <v>4</v>
      </c>
      <c r="K15" s="42"/>
      <c r="L15" s="43"/>
      <c r="M15" s="43"/>
      <c r="N15" s="43"/>
      <c r="O15" s="44"/>
      <c r="P15" s="42"/>
      <c r="Q15" s="43"/>
      <c r="R15" s="43"/>
      <c r="S15" s="43"/>
      <c r="T15" s="44"/>
      <c r="U15" s="42"/>
      <c r="V15" s="43"/>
      <c r="W15" s="43"/>
      <c r="X15" s="43"/>
      <c r="Y15" s="44"/>
      <c r="Z15" s="42"/>
      <c r="AA15" s="43"/>
      <c r="AB15" s="43"/>
      <c r="AC15" s="43"/>
      <c r="AD15" s="44"/>
      <c r="AE15" s="42"/>
      <c r="AF15" s="43"/>
      <c r="AG15" s="43"/>
      <c r="AH15" s="43"/>
      <c r="AI15" s="44"/>
      <c r="AJ15" s="42"/>
      <c r="AK15" s="43"/>
      <c r="AL15" s="43"/>
      <c r="AM15" s="43"/>
      <c r="AN15" s="44"/>
      <c r="AO15" s="19"/>
      <c r="AP15" s="129"/>
    </row>
    <row r="16" spans="1:42" ht="12.75">
      <c r="A16" s="133">
        <v>7</v>
      </c>
      <c r="B16" s="10" t="s">
        <v>75</v>
      </c>
      <c r="C16" s="11" t="s">
        <v>29</v>
      </c>
      <c r="D16" s="81">
        <f t="shared" si="1"/>
        <v>14</v>
      </c>
      <c r="E16" s="131">
        <f t="shared" si="2"/>
        <v>4</v>
      </c>
      <c r="F16" s="42"/>
      <c r="G16" s="43"/>
      <c r="H16" s="43"/>
      <c r="I16" s="43"/>
      <c r="J16" s="44"/>
      <c r="K16" s="42">
        <v>8</v>
      </c>
      <c r="L16" s="43">
        <v>6</v>
      </c>
      <c r="M16" s="43">
        <v>0</v>
      </c>
      <c r="N16" s="43" t="s">
        <v>156</v>
      </c>
      <c r="O16" s="44">
        <v>4</v>
      </c>
      <c r="P16" s="42"/>
      <c r="Q16" s="43"/>
      <c r="R16" s="43"/>
      <c r="S16" s="43"/>
      <c r="T16" s="44"/>
      <c r="U16" s="42"/>
      <c r="V16" s="43"/>
      <c r="W16" s="43"/>
      <c r="X16" s="43"/>
      <c r="Y16" s="44"/>
      <c r="Z16" s="42"/>
      <c r="AA16" s="43"/>
      <c r="AB16" s="43"/>
      <c r="AC16" s="43"/>
      <c r="AD16" s="44"/>
      <c r="AE16" s="42"/>
      <c r="AF16" s="43"/>
      <c r="AG16" s="43"/>
      <c r="AH16" s="43"/>
      <c r="AI16" s="44"/>
      <c r="AJ16" s="42"/>
      <c r="AK16" s="43"/>
      <c r="AL16" s="43"/>
      <c r="AM16" s="43"/>
      <c r="AN16" s="44"/>
      <c r="AO16" s="19">
        <v>6</v>
      </c>
      <c r="AP16" s="129" t="s">
        <v>28</v>
      </c>
    </row>
    <row r="17" spans="1:42" ht="12.75">
      <c r="A17" s="132">
        <v>8</v>
      </c>
      <c r="B17" s="10" t="s">
        <v>76</v>
      </c>
      <c r="C17" s="11" t="s">
        <v>30</v>
      </c>
      <c r="D17" s="81">
        <f t="shared" si="1"/>
        <v>16</v>
      </c>
      <c r="E17" s="131">
        <f t="shared" si="2"/>
        <v>6</v>
      </c>
      <c r="F17" s="42"/>
      <c r="G17" s="43"/>
      <c r="H17" s="43"/>
      <c r="I17" s="43"/>
      <c r="J17" s="44"/>
      <c r="K17" s="42"/>
      <c r="L17" s="43"/>
      <c r="M17" s="43"/>
      <c r="N17" s="43"/>
      <c r="O17" s="44"/>
      <c r="P17" s="42">
        <v>8</v>
      </c>
      <c r="Q17" s="43">
        <v>8</v>
      </c>
      <c r="R17" s="43">
        <v>0</v>
      </c>
      <c r="S17" s="43" t="s">
        <v>25</v>
      </c>
      <c r="T17" s="44">
        <v>6</v>
      </c>
      <c r="U17" s="42"/>
      <c r="V17" s="43"/>
      <c r="W17" s="43"/>
      <c r="X17" s="43"/>
      <c r="Y17" s="44"/>
      <c r="Z17" s="42"/>
      <c r="AA17" s="43"/>
      <c r="AB17" s="43"/>
      <c r="AC17" s="43"/>
      <c r="AD17" s="44"/>
      <c r="AE17" s="42"/>
      <c r="AF17" s="43"/>
      <c r="AG17" s="43"/>
      <c r="AH17" s="43"/>
      <c r="AI17" s="44"/>
      <c r="AJ17" s="42"/>
      <c r="AK17" s="43"/>
      <c r="AL17" s="43"/>
      <c r="AM17" s="43"/>
      <c r="AN17" s="44"/>
      <c r="AO17" s="207" t="s">
        <v>165</v>
      </c>
      <c r="AP17" s="208" t="s">
        <v>166</v>
      </c>
    </row>
    <row r="18" spans="1:42" ht="12.75">
      <c r="A18" s="133">
        <v>9</v>
      </c>
      <c r="B18" s="10" t="s">
        <v>127</v>
      </c>
      <c r="C18" s="11" t="s">
        <v>69</v>
      </c>
      <c r="D18" s="81">
        <f t="shared" si="1"/>
        <v>24</v>
      </c>
      <c r="E18" s="131">
        <f t="shared" si="2"/>
        <v>4</v>
      </c>
      <c r="F18" s="42"/>
      <c r="G18" s="43"/>
      <c r="H18" s="43"/>
      <c r="I18" s="43"/>
      <c r="J18" s="44"/>
      <c r="K18" s="42">
        <v>12</v>
      </c>
      <c r="L18" s="43">
        <v>0</v>
      </c>
      <c r="M18" s="43">
        <v>12</v>
      </c>
      <c r="N18" s="43" t="s">
        <v>25</v>
      </c>
      <c r="O18" s="44">
        <v>4</v>
      </c>
      <c r="P18" s="42"/>
      <c r="Q18" s="43"/>
      <c r="R18" s="43"/>
      <c r="S18" s="43"/>
      <c r="T18" s="44"/>
      <c r="U18" s="42"/>
      <c r="V18" s="43"/>
      <c r="W18" s="43"/>
      <c r="X18" s="43"/>
      <c r="Y18" s="44"/>
      <c r="Z18" s="42"/>
      <c r="AA18" s="43"/>
      <c r="AB18" s="43"/>
      <c r="AC18" s="43"/>
      <c r="AD18" s="44"/>
      <c r="AE18" s="42"/>
      <c r="AF18" s="43"/>
      <c r="AG18" s="43"/>
      <c r="AH18" s="43"/>
      <c r="AI18" s="44"/>
      <c r="AJ18" s="42"/>
      <c r="AK18" s="43"/>
      <c r="AL18" s="43"/>
      <c r="AM18" s="43"/>
      <c r="AN18" s="44"/>
      <c r="AO18" s="198" t="s">
        <v>123</v>
      </c>
      <c r="AP18" s="134" t="s">
        <v>114</v>
      </c>
    </row>
    <row r="19" spans="1:42" ht="13.5" thickBot="1">
      <c r="A19" s="135">
        <v>10</v>
      </c>
      <c r="B19" s="10" t="s">
        <v>77</v>
      </c>
      <c r="C19" s="11" t="s">
        <v>31</v>
      </c>
      <c r="D19" s="81">
        <f>SUM(F19,G19,H19,K19,L19,M19,P19,Q19,R19,U19,V19,W19,Z19,AA19,AB19,AE19,AF19,AG19,AJ19,AK19,AL19)</f>
        <v>18</v>
      </c>
      <c r="E19" s="131">
        <f>SUM(J19,O19,T19,Y19,AD19,AI19,AN19)</f>
        <v>6</v>
      </c>
      <c r="F19" s="42">
        <v>12</v>
      </c>
      <c r="G19" s="43">
        <v>0</v>
      </c>
      <c r="H19" s="43">
        <v>6</v>
      </c>
      <c r="I19" s="43" t="s">
        <v>156</v>
      </c>
      <c r="J19" s="44">
        <v>6</v>
      </c>
      <c r="K19" s="42"/>
      <c r="L19" s="43"/>
      <c r="M19" s="43"/>
      <c r="N19" s="43"/>
      <c r="O19" s="44"/>
      <c r="P19" s="42"/>
      <c r="Q19" s="43"/>
      <c r="R19" s="43"/>
      <c r="S19" s="43"/>
      <c r="T19" s="44"/>
      <c r="U19" s="42"/>
      <c r="V19" s="43"/>
      <c r="W19" s="43"/>
      <c r="X19" s="43"/>
      <c r="Y19" s="44"/>
      <c r="Z19" s="42"/>
      <c r="AA19" s="43"/>
      <c r="AB19" s="43"/>
      <c r="AC19" s="43"/>
      <c r="AD19" s="44"/>
      <c r="AE19" s="42"/>
      <c r="AF19" s="43"/>
      <c r="AG19" s="43"/>
      <c r="AH19" s="43"/>
      <c r="AI19" s="44"/>
      <c r="AJ19" s="42"/>
      <c r="AK19" s="43"/>
      <c r="AL19" s="43"/>
      <c r="AM19" s="43"/>
      <c r="AN19" s="44"/>
      <c r="AO19" s="19"/>
      <c r="AP19" s="129"/>
    </row>
    <row r="20" spans="1:42" ht="14.25" thickBot="1">
      <c r="A20" s="227" t="s">
        <v>16</v>
      </c>
      <c r="B20" s="228"/>
      <c r="C20" s="228"/>
      <c r="D20" s="112">
        <f>SUM(D21:D27)</f>
        <v>62</v>
      </c>
      <c r="E20" s="109">
        <f>SUM(E21:E27)</f>
        <v>16</v>
      </c>
      <c r="F20" s="136">
        <f>SUM(F21:F27)</f>
        <v>8</v>
      </c>
      <c r="G20" s="137">
        <f>SUM(G21:G27)</f>
        <v>0</v>
      </c>
      <c r="H20" s="137">
        <f>SUM(H21:H27)</f>
        <v>0</v>
      </c>
      <c r="I20" s="137"/>
      <c r="J20" s="138">
        <f>SUM(J21:J27)</f>
        <v>2</v>
      </c>
      <c r="K20" s="136">
        <f>SUM(K21:K27)</f>
        <v>4</v>
      </c>
      <c r="L20" s="137">
        <f>SUM(L21:L27)</f>
        <v>4</v>
      </c>
      <c r="M20" s="137">
        <f>SUM(M21:M27)</f>
        <v>0</v>
      </c>
      <c r="N20" s="137"/>
      <c r="O20" s="138">
        <f aca="true" t="shared" si="3" ref="O20:W20">SUM(O21:O27)</f>
        <v>2</v>
      </c>
      <c r="P20" s="136">
        <f t="shared" si="3"/>
        <v>0</v>
      </c>
      <c r="Q20" s="137">
        <f t="shared" si="3"/>
        <v>0</v>
      </c>
      <c r="R20" s="137">
        <f t="shared" si="3"/>
        <v>0</v>
      </c>
      <c r="S20" s="137">
        <f t="shared" si="3"/>
        <v>0</v>
      </c>
      <c r="T20" s="138">
        <f t="shared" si="3"/>
        <v>0</v>
      </c>
      <c r="U20" s="136">
        <f t="shared" si="3"/>
        <v>8</v>
      </c>
      <c r="V20" s="137">
        <f t="shared" si="3"/>
        <v>0</v>
      </c>
      <c r="W20" s="137">
        <f t="shared" si="3"/>
        <v>0</v>
      </c>
      <c r="X20" s="137"/>
      <c r="Y20" s="138">
        <f>SUM(Y21:Y27)</f>
        <v>2</v>
      </c>
      <c r="Z20" s="136">
        <f>SUM(Z21:Z27)</f>
        <v>12</v>
      </c>
      <c r="AA20" s="137">
        <f>SUM(AA21:AA27)</f>
        <v>0</v>
      </c>
      <c r="AB20" s="137">
        <f>SUM(AB21:AB27)</f>
        <v>0</v>
      </c>
      <c r="AC20" s="137"/>
      <c r="AD20" s="138">
        <f>SUM(AD21:AD27)</f>
        <v>3</v>
      </c>
      <c r="AE20" s="136">
        <f>SUM(AE21:AE27)</f>
        <v>4</v>
      </c>
      <c r="AF20" s="137">
        <f>SUM(AF21:AF27)</f>
        <v>0</v>
      </c>
      <c r="AG20" s="137">
        <f>SUM(AG21:AG27)</f>
        <v>6</v>
      </c>
      <c r="AH20" s="137"/>
      <c r="AI20" s="138">
        <f>SUM(AI21:AI27)</f>
        <v>2</v>
      </c>
      <c r="AJ20" s="136">
        <f>SUM(AJ21:AJ27)</f>
        <v>16</v>
      </c>
      <c r="AK20" s="137">
        <f>SUM(AK21:AK27)</f>
        <v>0</v>
      </c>
      <c r="AL20" s="137">
        <f>SUM(AL21:AL27)</f>
        <v>0</v>
      </c>
      <c r="AM20" s="137"/>
      <c r="AN20" s="138">
        <f>SUM(AN21:AN27)</f>
        <v>5</v>
      </c>
      <c r="AO20" s="21"/>
      <c r="AP20" s="139"/>
    </row>
    <row r="21" spans="1:42" ht="13.5" thickBot="1">
      <c r="A21" s="121">
        <v>11</v>
      </c>
      <c r="B21" s="202" t="s">
        <v>143</v>
      </c>
      <c r="C21" s="22" t="s">
        <v>168</v>
      </c>
      <c r="D21" s="123">
        <f aca="true" t="shared" si="4" ref="D21:D27">SUM(F21,G21,H21,K21,L21,M21,P21,Q21,R21,U21,V21,W21,Z21,AA21,AB21,AE21,AF21,AG21,AJ21,AK21,AL21)</f>
        <v>8</v>
      </c>
      <c r="E21" s="123">
        <f aca="true" t="shared" si="5" ref="E21:E27">SUM(J21,O21,T21,Y21,AD21,AI21,AN21)</f>
        <v>2</v>
      </c>
      <c r="F21" s="124">
        <v>8</v>
      </c>
      <c r="G21" s="125">
        <v>0</v>
      </c>
      <c r="H21" s="125">
        <v>0</v>
      </c>
      <c r="I21" s="125" t="s">
        <v>25</v>
      </c>
      <c r="J21" s="126">
        <v>2</v>
      </c>
      <c r="K21" s="124"/>
      <c r="L21" s="125"/>
      <c r="M21" s="125"/>
      <c r="N21" s="125"/>
      <c r="O21" s="126"/>
      <c r="P21" s="124"/>
      <c r="Q21" s="125"/>
      <c r="R21" s="125"/>
      <c r="S21" s="125"/>
      <c r="T21" s="126"/>
      <c r="U21" s="124"/>
      <c r="V21" s="125"/>
      <c r="W21" s="125"/>
      <c r="X21" s="125"/>
      <c r="Y21" s="126"/>
      <c r="Z21" s="124"/>
      <c r="AA21" s="125"/>
      <c r="AB21" s="125"/>
      <c r="AC21" s="125"/>
      <c r="AD21" s="126"/>
      <c r="AE21" s="124"/>
      <c r="AF21" s="125"/>
      <c r="AG21" s="125"/>
      <c r="AH21" s="125"/>
      <c r="AI21" s="126"/>
      <c r="AJ21" s="124"/>
      <c r="AK21" s="125"/>
      <c r="AL21" s="125"/>
      <c r="AM21" s="125"/>
      <c r="AN21" s="126"/>
      <c r="AO21" s="19"/>
      <c r="AP21" s="129"/>
    </row>
    <row r="22" spans="1:42" ht="12.75">
      <c r="A22" s="130">
        <v>12</v>
      </c>
      <c r="B22" s="203" t="s">
        <v>144</v>
      </c>
      <c r="C22" s="22" t="s">
        <v>167</v>
      </c>
      <c r="D22" s="123">
        <f t="shared" si="4"/>
        <v>8</v>
      </c>
      <c r="E22" s="131">
        <f t="shared" si="5"/>
        <v>2</v>
      </c>
      <c r="F22" s="42"/>
      <c r="G22" s="43"/>
      <c r="H22" s="43"/>
      <c r="I22" s="43"/>
      <c r="J22" s="44"/>
      <c r="K22" s="42">
        <v>4</v>
      </c>
      <c r="L22" s="43">
        <v>4</v>
      </c>
      <c r="M22" s="43">
        <v>0</v>
      </c>
      <c r="N22" s="43" t="s">
        <v>25</v>
      </c>
      <c r="O22" s="44">
        <v>2</v>
      </c>
      <c r="P22" s="124"/>
      <c r="Q22" s="125"/>
      <c r="R22" s="125"/>
      <c r="S22" s="125"/>
      <c r="T22" s="126"/>
      <c r="U22" s="124"/>
      <c r="V22" s="125"/>
      <c r="W22" s="125"/>
      <c r="X22" s="125"/>
      <c r="Y22" s="126"/>
      <c r="Z22" s="42"/>
      <c r="AA22" s="43"/>
      <c r="AB22" s="43"/>
      <c r="AC22" s="43"/>
      <c r="AD22" s="44"/>
      <c r="AE22" s="42"/>
      <c r="AF22" s="43"/>
      <c r="AG22" s="43"/>
      <c r="AH22" s="43"/>
      <c r="AI22" s="44"/>
      <c r="AJ22" s="42"/>
      <c r="AK22" s="43"/>
      <c r="AL22" s="43"/>
      <c r="AM22" s="43"/>
      <c r="AN22" s="44"/>
      <c r="AO22" s="19">
        <v>11</v>
      </c>
      <c r="AP22" s="129" t="s">
        <v>168</v>
      </c>
    </row>
    <row r="23" spans="1:42" ht="12.75">
      <c r="A23" s="132">
        <v>13</v>
      </c>
      <c r="B23" s="105" t="s">
        <v>146</v>
      </c>
      <c r="C23" s="23" t="s">
        <v>32</v>
      </c>
      <c r="D23" s="123">
        <f t="shared" si="4"/>
        <v>8</v>
      </c>
      <c r="E23" s="131">
        <f t="shared" si="5"/>
        <v>2</v>
      </c>
      <c r="F23" s="42"/>
      <c r="G23" s="43"/>
      <c r="H23" s="43"/>
      <c r="I23" s="43"/>
      <c r="J23" s="44"/>
      <c r="K23" s="42"/>
      <c r="L23" s="43"/>
      <c r="M23" s="43"/>
      <c r="N23" s="43"/>
      <c r="O23" s="44"/>
      <c r="P23" s="42"/>
      <c r="Q23" s="43"/>
      <c r="R23" s="43"/>
      <c r="S23" s="43"/>
      <c r="T23" s="44"/>
      <c r="U23" s="42">
        <v>8</v>
      </c>
      <c r="V23" s="43">
        <v>0</v>
      </c>
      <c r="W23" s="43">
        <v>0</v>
      </c>
      <c r="X23" s="43" t="s">
        <v>156</v>
      </c>
      <c r="Y23" s="44">
        <v>2</v>
      </c>
      <c r="Z23" s="42"/>
      <c r="AA23" s="43"/>
      <c r="AB23" s="43"/>
      <c r="AC23" s="43"/>
      <c r="AD23" s="44"/>
      <c r="AE23" s="42"/>
      <c r="AF23" s="43"/>
      <c r="AG23" s="43"/>
      <c r="AH23" s="43"/>
      <c r="AI23" s="44"/>
      <c r="AJ23" s="42"/>
      <c r="AK23" s="43"/>
      <c r="AL23" s="43"/>
      <c r="AM23" s="43"/>
      <c r="AN23" s="44"/>
      <c r="AO23" s="19"/>
      <c r="AP23" s="129"/>
    </row>
    <row r="24" spans="1:42" ht="12.75">
      <c r="A24" s="133">
        <v>14</v>
      </c>
      <c r="B24" s="105" t="s">
        <v>78</v>
      </c>
      <c r="C24" s="24" t="s">
        <v>121</v>
      </c>
      <c r="D24" s="123">
        <f t="shared" si="4"/>
        <v>12</v>
      </c>
      <c r="E24" s="131">
        <f t="shared" si="5"/>
        <v>3</v>
      </c>
      <c r="F24" s="42"/>
      <c r="G24" s="43"/>
      <c r="H24" s="43"/>
      <c r="I24" s="43"/>
      <c r="J24" s="44"/>
      <c r="K24" s="42"/>
      <c r="L24" s="43"/>
      <c r="M24" s="43"/>
      <c r="N24" s="43"/>
      <c r="O24" s="44"/>
      <c r="P24" s="42"/>
      <c r="Q24" s="43"/>
      <c r="R24" s="43"/>
      <c r="S24" s="43"/>
      <c r="T24" s="44"/>
      <c r="U24" s="42"/>
      <c r="V24" s="43"/>
      <c r="W24" s="43"/>
      <c r="X24" s="43"/>
      <c r="Y24" s="44"/>
      <c r="Z24" s="42">
        <v>12</v>
      </c>
      <c r="AA24" s="43">
        <v>0</v>
      </c>
      <c r="AB24" s="43">
        <v>0</v>
      </c>
      <c r="AC24" s="43" t="s">
        <v>156</v>
      </c>
      <c r="AD24" s="44">
        <v>3</v>
      </c>
      <c r="AE24" s="42"/>
      <c r="AF24" s="43"/>
      <c r="AG24" s="43"/>
      <c r="AH24" s="43"/>
      <c r="AI24" s="44"/>
      <c r="AJ24" s="42"/>
      <c r="AK24" s="43"/>
      <c r="AL24" s="43"/>
      <c r="AM24" s="43"/>
      <c r="AN24" s="44"/>
      <c r="AO24" s="199"/>
      <c r="AP24" s="106" t="s">
        <v>169</v>
      </c>
    </row>
    <row r="25" spans="1:42" ht="12.75">
      <c r="A25" s="130">
        <v>15</v>
      </c>
      <c r="B25" s="105" t="s">
        <v>147</v>
      </c>
      <c r="C25" s="23" t="s">
        <v>33</v>
      </c>
      <c r="D25" s="123">
        <f t="shared" si="4"/>
        <v>10</v>
      </c>
      <c r="E25" s="131">
        <v>2</v>
      </c>
      <c r="F25" s="42"/>
      <c r="G25" s="43"/>
      <c r="H25" s="43"/>
      <c r="I25" s="43"/>
      <c r="J25" s="44"/>
      <c r="K25" s="42"/>
      <c r="L25" s="43"/>
      <c r="M25" s="43"/>
      <c r="N25" s="43"/>
      <c r="O25" s="44"/>
      <c r="P25" s="42"/>
      <c r="Q25" s="43"/>
      <c r="R25" s="43"/>
      <c r="S25" s="43"/>
      <c r="T25" s="44"/>
      <c r="U25" s="42"/>
      <c r="V25" s="43"/>
      <c r="W25" s="43"/>
      <c r="X25" s="43"/>
      <c r="Y25" s="44"/>
      <c r="Z25" s="42"/>
      <c r="AA25" s="43"/>
      <c r="AB25" s="43"/>
      <c r="AC25" s="43"/>
      <c r="AD25" s="44"/>
      <c r="AE25" s="42">
        <v>4</v>
      </c>
      <c r="AF25" s="43">
        <v>0</v>
      </c>
      <c r="AG25" s="43">
        <v>6</v>
      </c>
      <c r="AH25" s="43" t="s">
        <v>156</v>
      </c>
      <c r="AI25" s="44">
        <v>2</v>
      </c>
      <c r="AJ25" s="42"/>
      <c r="AK25" s="43"/>
      <c r="AL25" s="43"/>
      <c r="AM25" s="43"/>
      <c r="AN25" s="44"/>
      <c r="AO25" s="198" t="s">
        <v>124</v>
      </c>
      <c r="AP25" s="129" t="s">
        <v>115</v>
      </c>
    </row>
    <row r="26" spans="1:42" ht="13.5">
      <c r="A26" s="132">
        <v>16</v>
      </c>
      <c r="B26" s="128" t="s">
        <v>79</v>
      </c>
      <c r="C26" s="25" t="s">
        <v>34</v>
      </c>
      <c r="D26" s="123">
        <f t="shared" si="4"/>
        <v>8</v>
      </c>
      <c r="E26" s="131">
        <f t="shared" si="5"/>
        <v>2</v>
      </c>
      <c r="F26" s="124"/>
      <c r="G26" s="125"/>
      <c r="H26" s="125"/>
      <c r="I26" s="125"/>
      <c r="J26" s="126"/>
      <c r="K26" s="124"/>
      <c r="L26" s="125"/>
      <c r="M26" s="125"/>
      <c r="N26" s="125"/>
      <c r="O26" s="126"/>
      <c r="P26" s="124"/>
      <c r="Q26" s="125"/>
      <c r="R26" s="125"/>
      <c r="S26" s="125"/>
      <c r="T26" s="126"/>
      <c r="U26" s="124"/>
      <c r="V26" s="125"/>
      <c r="W26" s="125"/>
      <c r="X26" s="125"/>
      <c r="Y26" s="126"/>
      <c r="Z26" s="124"/>
      <c r="AA26" s="125"/>
      <c r="AB26" s="125"/>
      <c r="AC26" s="125"/>
      <c r="AD26" s="126"/>
      <c r="AE26" s="124"/>
      <c r="AF26" s="125"/>
      <c r="AG26" s="125"/>
      <c r="AH26" s="125"/>
      <c r="AI26" s="126"/>
      <c r="AJ26" s="124">
        <v>8</v>
      </c>
      <c r="AK26" s="125">
        <v>0</v>
      </c>
      <c r="AL26" s="125">
        <v>0</v>
      </c>
      <c r="AM26" s="125" t="s">
        <v>25</v>
      </c>
      <c r="AN26" s="126">
        <v>2</v>
      </c>
      <c r="AO26" s="2"/>
      <c r="AP26" s="209" t="s">
        <v>117</v>
      </c>
    </row>
    <row r="27" spans="1:42" ht="13.5" thickBot="1">
      <c r="A27" s="141">
        <v>17</v>
      </c>
      <c r="B27" s="142"/>
      <c r="C27" s="26" t="s">
        <v>106</v>
      </c>
      <c r="D27" s="123">
        <f t="shared" si="4"/>
        <v>8</v>
      </c>
      <c r="E27" s="131">
        <f t="shared" si="5"/>
        <v>3</v>
      </c>
      <c r="F27" s="124"/>
      <c r="G27" s="125"/>
      <c r="H27" s="125"/>
      <c r="I27" s="125"/>
      <c r="J27" s="126"/>
      <c r="K27" s="124"/>
      <c r="L27" s="125"/>
      <c r="M27" s="125"/>
      <c r="N27" s="125"/>
      <c r="O27" s="126"/>
      <c r="P27" s="124"/>
      <c r="Q27" s="125"/>
      <c r="R27" s="125"/>
      <c r="S27" s="125"/>
      <c r="T27" s="126"/>
      <c r="U27" s="124"/>
      <c r="V27" s="125"/>
      <c r="W27" s="125"/>
      <c r="X27" s="125"/>
      <c r="Y27" s="44"/>
      <c r="Z27" s="143"/>
      <c r="AA27" s="125"/>
      <c r="AB27" s="125"/>
      <c r="AC27" s="125"/>
      <c r="AD27" s="126"/>
      <c r="AE27" s="124"/>
      <c r="AF27" s="125"/>
      <c r="AG27" s="125"/>
      <c r="AH27" s="125"/>
      <c r="AI27" s="126"/>
      <c r="AJ27" s="124">
        <v>8</v>
      </c>
      <c r="AK27" s="125">
        <v>0</v>
      </c>
      <c r="AL27" s="125">
        <v>0</v>
      </c>
      <c r="AM27" s="125" t="s">
        <v>156</v>
      </c>
      <c r="AN27" s="126">
        <v>3</v>
      </c>
      <c r="AO27" s="19"/>
      <c r="AP27" s="129"/>
    </row>
    <row r="28" spans="1:42" ht="14.25" thickBot="1">
      <c r="A28" s="227" t="s">
        <v>17</v>
      </c>
      <c r="B28" s="228"/>
      <c r="C28" s="228"/>
      <c r="D28" s="112">
        <f>SUM(D29:D49)</f>
        <v>282</v>
      </c>
      <c r="E28" s="109">
        <f>SUM(E29:E49)</f>
        <v>73</v>
      </c>
      <c r="F28" s="136">
        <f>SUM(F29:F43)</f>
        <v>12</v>
      </c>
      <c r="G28" s="137">
        <f>SUM(G29:G43)</f>
        <v>0</v>
      </c>
      <c r="H28" s="137">
        <f>SUM(H29:H43)</f>
        <v>6</v>
      </c>
      <c r="I28" s="137"/>
      <c r="J28" s="138">
        <f>SUM(J29:J43)</f>
        <v>3</v>
      </c>
      <c r="K28" s="136">
        <f>SUM(K29:K49)</f>
        <v>32</v>
      </c>
      <c r="L28" s="137">
        <f>SUM(L29:L49)</f>
        <v>0</v>
      </c>
      <c r="M28" s="137">
        <f>SUM(M29:M49)</f>
        <v>24</v>
      </c>
      <c r="N28" s="137"/>
      <c r="O28" s="144">
        <f aca="true" t="shared" si="6" ref="O28:W28">SUM(O29:O49)</f>
        <v>16</v>
      </c>
      <c r="P28" s="145">
        <f t="shared" si="6"/>
        <v>52</v>
      </c>
      <c r="Q28" s="118">
        <f t="shared" si="6"/>
        <v>16</v>
      </c>
      <c r="R28" s="119">
        <f t="shared" si="6"/>
        <v>44</v>
      </c>
      <c r="S28" s="119">
        <f t="shared" si="6"/>
        <v>0</v>
      </c>
      <c r="T28" s="120">
        <f t="shared" si="6"/>
        <v>27</v>
      </c>
      <c r="U28" s="116">
        <f t="shared" si="6"/>
        <v>20</v>
      </c>
      <c r="V28" s="119">
        <f t="shared" si="6"/>
        <v>0</v>
      </c>
      <c r="W28" s="119">
        <f t="shared" si="6"/>
        <v>12</v>
      </c>
      <c r="X28" s="119"/>
      <c r="Y28" s="117">
        <f>SUM(Y29:Y49)</f>
        <v>9</v>
      </c>
      <c r="Z28" s="118">
        <f>SUM(Z29:Z49)</f>
        <v>24</v>
      </c>
      <c r="AA28" s="119">
        <f>SUM(AA29:AA49)</f>
        <v>0</v>
      </c>
      <c r="AB28" s="119">
        <f>SUM(AB29:AB49)</f>
        <v>20</v>
      </c>
      <c r="AC28" s="119"/>
      <c r="AD28" s="120">
        <f>SUM(AD29:AD49)</f>
        <v>12</v>
      </c>
      <c r="AE28" s="116">
        <f>SUM(AE29:AE49)</f>
        <v>8</v>
      </c>
      <c r="AF28" s="119">
        <f>SUM(AF29:AF49)</f>
        <v>0</v>
      </c>
      <c r="AG28" s="119">
        <f>SUM(AG29:AG49)</f>
        <v>4</v>
      </c>
      <c r="AH28" s="120"/>
      <c r="AI28" s="112">
        <f>SUM(AI29:AI49)</f>
        <v>3</v>
      </c>
      <c r="AJ28" s="116">
        <f>SUM(AJ29:AJ49)</f>
        <v>8</v>
      </c>
      <c r="AK28" s="119">
        <f>SUM(AK29:AK49)</f>
        <v>0</v>
      </c>
      <c r="AL28" s="119">
        <f>SUM(AL29:AL49)</f>
        <v>0</v>
      </c>
      <c r="AM28" s="119"/>
      <c r="AN28" s="117">
        <f>SUM(AN29:AN49)</f>
        <v>3</v>
      </c>
      <c r="AO28" s="21"/>
      <c r="AP28" s="129"/>
    </row>
    <row r="29" spans="1:42" ht="12.75">
      <c r="A29" s="104">
        <v>18</v>
      </c>
      <c r="B29" s="140" t="s">
        <v>80</v>
      </c>
      <c r="C29" s="27" t="s">
        <v>107</v>
      </c>
      <c r="D29" s="28">
        <f aca="true" t="shared" si="7" ref="D29:D48">SUM(F29,G29,H29,K29,L29,M29,P29,Q29,R29,U29,V29,W29,Z29,AA29,AB29,AE29,AF29,AG29,AJ29,AK29,AL29)</f>
        <v>18</v>
      </c>
      <c r="E29" s="29">
        <f aca="true" t="shared" si="8" ref="E29:E48">SUM(J29,O29,T29,Y29,AD29,AI29,AN29)</f>
        <v>3</v>
      </c>
      <c r="F29" s="42">
        <v>12</v>
      </c>
      <c r="G29" s="43">
        <v>0</v>
      </c>
      <c r="H29" s="43">
        <v>6</v>
      </c>
      <c r="I29" s="43" t="s">
        <v>25</v>
      </c>
      <c r="J29" s="44">
        <v>3</v>
      </c>
      <c r="K29" s="42"/>
      <c r="L29" s="43"/>
      <c r="M29" s="43"/>
      <c r="N29" s="43"/>
      <c r="O29" s="44"/>
      <c r="P29" s="42"/>
      <c r="Q29" s="43"/>
      <c r="R29" s="43"/>
      <c r="S29" s="43"/>
      <c r="T29" s="44"/>
      <c r="U29" s="42"/>
      <c r="V29" s="43"/>
      <c r="W29" s="43"/>
      <c r="X29" s="43"/>
      <c r="Y29" s="44"/>
      <c r="Z29" s="42"/>
      <c r="AA29" s="43"/>
      <c r="AB29" s="43"/>
      <c r="AC29" s="43"/>
      <c r="AD29" s="44"/>
      <c r="AE29" s="42"/>
      <c r="AF29" s="43"/>
      <c r="AG29" s="43"/>
      <c r="AH29" s="43"/>
      <c r="AI29" s="44"/>
      <c r="AJ29" s="124"/>
      <c r="AK29" s="125"/>
      <c r="AL29" s="125"/>
      <c r="AM29" s="125"/>
      <c r="AN29" s="126"/>
      <c r="AO29" s="19"/>
      <c r="AP29" s="129"/>
    </row>
    <row r="30" spans="1:42" ht="12.75">
      <c r="A30" s="104">
        <v>19</v>
      </c>
      <c r="B30" s="105" t="s">
        <v>81</v>
      </c>
      <c r="C30" s="30" t="s">
        <v>101</v>
      </c>
      <c r="D30" s="31">
        <f t="shared" si="7"/>
        <v>8</v>
      </c>
      <c r="E30" s="29">
        <f t="shared" si="8"/>
        <v>3</v>
      </c>
      <c r="F30" s="42"/>
      <c r="G30" s="43"/>
      <c r="H30" s="43"/>
      <c r="I30" s="43"/>
      <c r="J30" s="44"/>
      <c r="K30" s="42">
        <v>8</v>
      </c>
      <c r="L30" s="43">
        <v>0</v>
      </c>
      <c r="M30" s="43">
        <v>0</v>
      </c>
      <c r="N30" s="43" t="s">
        <v>25</v>
      </c>
      <c r="O30" s="44">
        <v>3</v>
      </c>
      <c r="P30" s="42"/>
      <c r="Q30" s="43"/>
      <c r="R30" s="43"/>
      <c r="S30" s="43"/>
      <c r="T30" s="44"/>
      <c r="U30" s="42"/>
      <c r="V30" s="43"/>
      <c r="W30" s="43"/>
      <c r="X30" s="43"/>
      <c r="Y30" s="44"/>
      <c r="Z30" s="42"/>
      <c r="AA30" s="43"/>
      <c r="AB30" s="43"/>
      <c r="AC30" s="43"/>
      <c r="AD30" s="44"/>
      <c r="AE30" s="42"/>
      <c r="AF30" s="43"/>
      <c r="AG30" s="43"/>
      <c r="AH30" s="43"/>
      <c r="AI30" s="44"/>
      <c r="AJ30" s="42"/>
      <c r="AK30" s="43"/>
      <c r="AL30" s="43"/>
      <c r="AM30" s="43"/>
      <c r="AN30" s="44"/>
      <c r="AO30" s="19">
        <v>18</v>
      </c>
      <c r="AP30" s="129" t="s">
        <v>116</v>
      </c>
    </row>
    <row r="31" spans="1:42" ht="25.5">
      <c r="A31" s="104">
        <v>20</v>
      </c>
      <c r="B31" s="105" t="s">
        <v>82</v>
      </c>
      <c r="C31" s="30" t="s">
        <v>108</v>
      </c>
      <c r="D31" s="31">
        <f t="shared" si="7"/>
        <v>8</v>
      </c>
      <c r="E31" s="29">
        <f t="shared" si="8"/>
        <v>2</v>
      </c>
      <c r="F31" s="42"/>
      <c r="G31" s="43"/>
      <c r="H31" s="43"/>
      <c r="I31" s="43"/>
      <c r="J31" s="44"/>
      <c r="K31" s="42">
        <v>0</v>
      </c>
      <c r="L31" s="43">
        <v>0</v>
      </c>
      <c r="M31" s="43">
        <v>8</v>
      </c>
      <c r="N31" s="43" t="s">
        <v>156</v>
      </c>
      <c r="O31" s="44">
        <v>2</v>
      </c>
      <c r="P31" s="42"/>
      <c r="Q31" s="43"/>
      <c r="R31" s="43"/>
      <c r="S31" s="43"/>
      <c r="T31" s="44"/>
      <c r="U31" s="42"/>
      <c r="V31" s="43"/>
      <c r="W31" s="43"/>
      <c r="X31" s="43"/>
      <c r="Y31" s="44"/>
      <c r="Z31" s="42"/>
      <c r="AA31" s="43"/>
      <c r="AB31" s="43"/>
      <c r="AC31" s="43"/>
      <c r="AD31" s="44"/>
      <c r="AE31" s="42"/>
      <c r="AF31" s="43"/>
      <c r="AG31" s="43"/>
      <c r="AH31" s="43"/>
      <c r="AI31" s="44"/>
      <c r="AJ31" s="42"/>
      <c r="AK31" s="43"/>
      <c r="AL31" s="43"/>
      <c r="AM31" s="43"/>
      <c r="AN31" s="44"/>
      <c r="AO31" s="199" t="s">
        <v>149</v>
      </c>
      <c r="AP31" s="106" t="s">
        <v>150</v>
      </c>
    </row>
    <row r="32" spans="1:42" ht="12.75">
      <c r="A32" s="104">
        <v>21</v>
      </c>
      <c r="B32" s="105" t="s">
        <v>178</v>
      </c>
      <c r="C32" s="206" t="s">
        <v>162</v>
      </c>
      <c r="D32" s="31">
        <f t="shared" si="7"/>
        <v>14</v>
      </c>
      <c r="E32" s="29">
        <f t="shared" si="8"/>
        <v>4</v>
      </c>
      <c r="F32" s="42"/>
      <c r="G32" s="43"/>
      <c r="H32" s="43"/>
      <c r="I32" s="43"/>
      <c r="J32" s="44"/>
      <c r="K32" s="42">
        <v>8</v>
      </c>
      <c r="L32" s="43">
        <v>0</v>
      </c>
      <c r="M32" s="43">
        <v>6</v>
      </c>
      <c r="N32" s="43" t="s">
        <v>25</v>
      </c>
      <c r="O32" s="44">
        <v>4</v>
      </c>
      <c r="P32" s="42"/>
      <c r="Q32" s="43"/>
      <c r="R32" s="43"/>
      <c r="S32" s="43"/>
      <c r="T32" s="44"/>
      <c r="U32" s="42"/>
      <c r="V32" s="43"/>
      <c r="W32" s="43"/>
      <c r="X32" s="43"/>
      <c r="Y32" s="44"/>
      <c r="Z32" s="42"/>
      <c r="AA32" s="43"/>
      <c r="AB32" s="43"/>
      <c r="AC32" s="43"/>
      <c r="AD32" s="44"/>
      <c r="AE32" s="42"/>
      <c r="AF32" s="43"/>
      <c r="AG32" s="43"/>
      <c r="AH32" s="43"/>
      <c r="AI32" s="44"/>
      <c r="AJ32" s="42"/>
      <c r="AK32" s="43"/>
      <c r="AL32" s="43"/>
      <c r="AM32" s="43"/>
      <c r="AN32" s="44"/>
      <c r="AO32" s="19"/>
      <c r="AP32" s="129"/>
    </row>
    <row r="33" spans="1:42" ht="12.75">
      <c r="A33" s="104">
        <v>22</v>
      </c>
      <c r="B33" s="105" t="s">
        <v>179</v>
      </c>
      <c r="C33" s="206" t="s">
        <v>163</v>
      </c>
      <c r="D33" s="31">
        <f t="shared" si="7"/>
        <v>14</v>
      </c>
      <c r="E33" s="29">
        <f t="shared" si="8"/>
        <v>4</v>
      </c>
      <c r="F33" s="42"/>
      <c r="G33" s="43"/>
      <c r="H33" s="43"/>
      <c r="I33" s="43"/>
      <c r="J33" s="44"/>
      <c r="K33" s="42"/>
      <c r="L33" s="43"/>
      <c r="M33" s="43"/>
      <c r="N33" s="43"/>
      <c r="O33" s="44"/>
      <c r="P33" s="42">
        <v>8</v>
      </c>
      <c r="Q33" s="43">
        <v>0</v>
      </c>
      <c r="R33" s="43">
        <v>6</v>
      </c>
      <c r="S33" s="43" t="s">
        <v>156</v>
      </c>
      <c r="T33" s="44">
        <v>4</v>
      </c>
      <c r="U33" s="42"/>
      <c r="V33" s="43"/>
      <c r="W33" s="43"/>
      <c r="X33" s="43"/>
      <c r="Y33" s="44"/>
      <c r="Z33" s="42"/>
      <c r="AA33" s="43"/>
      <c r="AB33" s="43"/>
      <c r="AC33" s="43"/>
      <c r="AD33" s="44"/>
      <c r="AE33" s="42"/>
      <c r="AF33" s="43"/>
      <c r="AG33" s="43"/>
      <c r="AH33" s="43"/>
      <c r="AI33" s="44"/>
      <c r="AJ33" s="42"/>
      <c r="AK33" s="43"/>
      <c r="AL33" s="43"/>
      <c r="AM33" s="43"/>
      <c r="AN33" s="44"/>
      <c r="AO33" s="19">
        <v>21</v>
      </c>
      <c r="AP33" s="129" t="s">
        <v>35</v>
      </c>
    </row>
    <row r="34" spans="1:42" ht="12.75">
      <c r="A34" s="104">
        <v>23</v>
      </c>
      <c r="B34" s="105" t="s">
        <v>180</v>
      </c>
      <c r="C34" s="206" t="s">
        <v>164</v>
      </c>
      <c r="D34" s="31">
        <f t="shared" si="7"/>
        <v>16</v>
      </c>
      <c r="E34" s="29">
        <f t="shared" si="8"/>
        <v>5</v>
      </c>
      <c r="F34" s="42"/>
      <c r="G34" s="43"/>
      <c r="H34" s="43"/>
      <c r="I34" s="43"/>
      <c r="J34" s="44"/>
      <c r="K34" s="42"/>
      <c r="L34" s="43"/>
      <c r="M34" s="43"/>
      <c r="N34" s="43"/>
      <c r="O34" s="44"/>
      <c r="P34" s="42"/>
      <c r="Q34" s="43"/>
      <c r="R34" s="43"/>
      <c r="S34" s="43"/>
      <c r="T34" s="44"/>
      <c r="U34" s="42">
        <v>12</v>
      </c>
      <c r="V34" s="43">
        <v>0</v>
      </c>
      <c r="W34" s="43">
        <v>4</v>
      </c>
      <c r="X34" s="43" t="s">
        <v>25</v>
      </c>
      <c r="Y34" s="44">
        <v>5</v>
      </c>
      <c r="Z34" s="42"/>
      <c r="AA34" s="43"/>
      <c r="AB34" s="43"/>
      <c r="AC34" s="43"/>
      <c r="AD34" s="44"/>
      <c r="AE34" s="42"/>
      <c r="AF34" s="43"/>
      <c r="AG34" s="43"/>
      <c r="AH34" s="43"/>
      <c r="AI34" s="44"/>
      <c r="AJ34" s="42"/>
      <c r="AK34" s="43"/>
      <c r="AL34" s="43"/>
      <c r="AM34" s="43"/>
      <c r="AN34" s="44"/>
      <c r="AO34" s="19">
        <v>22</v>
      </c>
      <c r="AP34" s="129" t="s">
        <v>36</v>
      </c>
    </row>
    <row r="35" spans="1:42" ht="12.75" customHeight="1">
      <c r="A35" s="104">
        <v>24</v>
      </c>
      <c r="B35" s="33" t="s">
        <v>159</v>
      </c>
      <c r="C35" s="196" t="s">
        <v>160</v>
      </c>
      <c r="D35" s="31">
        <f t="shared" si="7"/>
        <v>20</v>
      </c>
      <c r="E35" s="29">
        <f t="shared" si="8"/>
        <v>4</v>
      </c>
      <c r="F35" s="42"/>
      <c r="G35" s="43"/>
      <c r="H35" s="43"/>
      <c r="I35" s="43"/>
      <c r="J35" s="44"/>
      <c r="K35" s="42"/>
      <c r="L35" s="43"/>
      <c r="M35" s="43"/>
      <c r="N35" s="43"/>
      <c r="O35" s="44"/>
      <c r="P35" s="42">
        <v>0</v>
      </c>
      <c r="Q35" s="43">
        <v>12</v>
      </c>
      <c r="R35" s="43">
        <v>8</v>
      </c>
      <c r="S35" s="43" t="s">
        <v>156</v>
      </c>
      <c r="T35" s="44">
        <v>4</v>
      </c>
      <c r="U35" s="42"/>
      <c r="V35" s="43"/>
      <c r="W35" s="43"/>
      <c r="X35" s="43"/>
      <c r="Y35" s="44"/>
      <c r="Z35" s="42"/>
      <c r="AA35" s="43"/>
      <c r="AB35" s="43"/>
      <c r="AC35" s="43"/>
      <c r="AD35" s="44"/>
      <c r="AE35" s="42"/>
      <c r="AF35" s="43"/>
      <c r="AG35" s="43"/>
      <c r="AH35" s="43"/>
      <c r="AI35" s="44"/>
      <c r="AJ35" s="42"/>
      <c r="AK35" s="43"/>
      <c r="AL35" s="43"/>
      <c r="AM35" s="43"/>
      <c r="AN35" s="44"/>
      <c r="AO35" s="19" t="s">
        <v>170</v>
      </c>
      <c r="AP35" s="129" t="s">
        <v>36</v>
      </c>
    </row>
    <row r="36" spans="1:42" ht="12.75">
      <c r="A36" s="104">
        <v>25</v>
      </c>
      <c r="B36" s="105" t="s">
        <v>128</v>
      </c>
      <c r="C36" s="30" t="s">
        <v>37</v>
      </c>
      <c r="D36" s="31">
        <f t="shared" si="7"/>
        <v>14</v>
      </c>
      <c r="E36" s="29">
        <f t="shared" si="8"/>
        <v>4</v>
      </c>
      <c r="F36" s="42"/>
      <c r="G36" s="43"/>
      <c r="H36" s="43"/>
      <c r="I36" s="43"/>
      <c r="J36" s="44"/>
      <c r="K36" s="42">
        <v>8</v>
      </c>
      <c r="L36" s="43">
        <v>0</v>
      </c>
      <c r="M36" s="43">
        <v>6</v>
      </c>
      <c r="N36" s="43" t="s">
        <v>156</v>
      </c>
      <c r="O36" s="44">
        <v>4</v>
      </c>
      <c r="P36" s="42"/>
      <c r="Q36" s="43"/>
      <c r="R36" s="43"/>
      <c r="S36" s="43"/>
      <c r="T36" s="44"/>
      <c r="U36" s="42"/>
      <c r="V36" s="43"/>
      <c r="W36" s="43"/>
      <c r="X36" s="43"/>
      <c r="Y36" s="44"/>
      <c r="Z36" s="42"/>
      <c r="AA36" s="43"/>
      <c r="AB36" s="43"/>
      <c r="AC36" s="43"/>
      <c r="AD36" s="44"/>
      <c r="AE36" s="42"/>
      <c r="AF36" s="43"/>
      <c r="AG36" s="43"/>
      <c r="AH36" s="43"/>
      <c r="AI36" s="44"/>
      <c r="AJ36" s="42"/>
      <c r="AK36" s="43"/>
      <c r="AL36" s="43"/>
      <c r="AM36" s="43"/>
      <c r="AN36" s="44"/>
      <c r="AO36" s="19">
        <v>10</v>
      </c>
      <c r="AP36" s="210" t="s">
        <v>31</v>
      </c>
    </row>
    <row r="37" spans="1:42" ht="12.75">
      <c r="A37" s="104">
        <v>26</v>
      </c>
      <c r="B37" s="146" t="s">
        <v>129</v>
      </c>
      <c r="C37" s="34" t="s">
        <v>38</v>
      </c>
      <c r="D37" s="31">
        <f t="shared" si="7"/>
        <v>16</v>
      </c>
      <c r="E37" s="29">
        <f t="shared" si="8"/>
        <v>3</v>
      </c>
      <c r="F37" s="45"/>
      <c r="G37" s="46"/>
      <c r="H37" s="46"/>
      <c r="I37" s="46"/>
      <c r="J37" s="49"/>
      <c r="K37" s="45"/>
      <c r="L37" s="46"/>
      <c r="M37" s="46"/>
      <c r="N37" s="46"/>
      <c r="O37" s="49"/>
      <c r="P37" s="45">
        <v>12</v>
      </c>
      <c r="Q37" s="46">
        <v>0</v>
      </c>
      <c r="R37" s="46">
        <v>4</v>
      </c>
      <c r="S37" s="46" t="s">
        <v>25</v>
      </c>
      <c r="T37" s="49">
        <v>3</v>
      </c>
      <c r="U37" s="45"/>
      <c r="V37" s="46"/>
      <c r="W37" s="46"/>
      <c r="X37" s="46"/>
      <c r="Y37" s="49"/>
      <c r="Z37" s="45"/>
      <c r="AA37" s="46"/>
      <c r="AB37" s="46"/>
      <c r="AC37" s="46"/>
      <c r="AD37" s="49"/>
      <c r="AE37" s="45"/>
      <c r="AF37" s="46"/>
      <c r="AG37" s="46"/>
      <c r="AH37" s="46"/>
      <c r="AI37" s="49"/>
      <c r="AJ37" s="42"/>
      <c r="AK37" s="43"/>
      <c r="AL37" s="43"/>
      <c r="AM37" s="43"/>
      <c r="AN37" s="44"/>
      <c r="AO37" s="19">
        <v>25</v>
      </c>
      <c r="AP37" s="129" t="s">
        <v>37</v>
      </c>
    </row>
    <row r="38" spans="1:42" ht="12.75">
      <c r="A38" s="104">
        <v>27</v>
      </c>
      <c r="B38" s="105" t="s">
        <v>130</v>
      </c>
      <c r="C38" s="30" t="s">
        <v>39</v>
      </c>
      <c r="D38" s="31">
        <f t="shared" si="7"/>
        <v>16</v>
      </c>
      <c r="E38" s="29">
        <f t="shared" si="8"/>
        <v>4</v>
      </c>
      <c r="F38" s="42"/>
      <c r="G38" s="43"/>
      <c r="H38" s="43"/>
      <c r="I38" s="43"/>
      <c r="J38" s="44"/>
      <c r="K38" s="42"/>
      <c r="L38" s="43"/>
      <c r="M38" s="43"/>
      <c r="N38" s="43"/>
      <c r="O38" s="44"/>
      <c r="P38" s="42">
        <v>8</v>
      </c>
      <c r="Q38" s="43">
        <v>0</v>
      </c>
      <c r="R38" s="43">
        <v>8</v>
      </c>
      <c r="S38" s="43" t="s">
        <v>25</v>
      </c>
      <c r="T38" s="44">
        <v>4</v>
      </c>
      <c r="U38" s="42"/>
      <c r="V38" s="43"/>
      <c r="W38" s="43"/>
      <c r="X38" s="43"/>
      <c r="Y38" s="44"/>
      <c r="Z38" s="42"/>
      <c r="AA38" s="43"/>
      <c r="AB38" s="43"/>
      <c r="AC38" s="43"/>
      <c r="AD38" s="44"/>
      <c r="AE38" s="42"/>
      <c r="AF38" s="43"/>
      <c r="AG38" s="43"/>
      <c r="AH38" s="43"/>
      <c r="AI38" s="44"/>
      <c r="AJ38" s="42"/>
      <c r="AK38" s="43"/>
      <c r="AL38" s="43"/>
      <c r="AM38" s="43"/>
      <c r="AN38" s="44"/>
      <c r="AO38" s="198" t="s">
        <v>124</v>
      </c>
      <c r="AP38" s="129" t="s">
        <v>115</v>
      </c>
    </row>
    <row r="39" spans="1:42" ht="12.75">
      <c r="A39" s="104">
        <v>28</v>
      </c>
      <c r="B39" s="105" t="s">
        <v>151</v>
      </c>
      <c r="C39" s="32" t="s">
        <v>40</v>
      </c>
      <c r="D39" s="31">
        <f t="shared" si="7"/>
        <v>16</v>
      </c>
      <c r="E39" s="29">
        <f t="shared" si="8"/>
        <v>4</v>
      </c>
      <c r="F39" s="42"/>
      <c r="G39" s="43"/>
      <c r="H39" s="43"/>
      <c r="I39" s="43"/>
      <c r="J39" s="44"/>
      <c r="K39" s="42"/>
      <c r="L39" s="43"/>
      <c r="M39" s="43"/>
      <c r="N39" s="43"/>
      <c r="O39" s="44"/>
      <c r="P39" s="42"/>
      <c r="Q39" s="43"/>
      <c r="R39" s="43"/>
      <c r="S39" s="43"/>
      <c r="T39" s="44"/>
      <c r="U39" s="42">
        <v>8</v>
      </c>
      <c r="V39" s="43">
        <v>0</v>
      </c>
      <c r="W39" s="43">
        <v>8</v>
      </c>
      <c r="X39" s="43" t="s">
        <v>156</v>
      </c>
      <c r="Y39" s="44">
        <v>4</v>
      </c>
      <c r="Z39" s="42"/>
      <c r="AA39" s="43"/>
      <c r="AB39" s="43"/>
      <c r="AC39" s="43"/>
      <c r="AD39" s="44"/>
      <c r="AE39" s="42"/>
      <c r="AF39" s="43"/>
      <c r="AG39" s="43"/>
      <c r="AH39" s="43"/>
      <c r="AI39" s="44"/>
      <c r="AJ39" s="42"/>
      <c r="AK39" s="43"/>
      <c r="AL39" s="43"/>
      <c r="AM39" s="43"/>
      <c r="AN39" s="44"/>
      <c r="AO39" s="19">
        <v>34</v>
      </c>
      <c r="AP39" s="129" t="s">
        <v>45</v>
      </c>
    </row>
    <row r="40" spans="1:42" ht="12.75">
      <c r="A40" s="104">
        <v>29</v>
      </c>
      <c r="B40" s="105" t="s">
        <v>83</v>
      </c>
      <c r="C40" s="32" t="s">
        <v>60</v>
      </c>
      <c r="D40" s="31">
        <f t="shared" si="7"/>
        <v>16</v>
      </c>
      <c r="E40" s="29">
        <f t="shared" si="8"/>
        <v>4</v>
      </c>
      <c r="F40" s="42"/>
      <c r="G40" s="43"/>
      <c r="H40" s="43"/>
      <c r="I40" s="43"/>
      <c r="J40" s="44"/>
      <c r="K40" s="42"/>
      <c r="L40" s="43"/>
      <c r="M40" s="43"/>
      <c r="N40" s="43"/>
      <c r="O40" s="44"/>
      <c r="P40" s="42"/>
      <c r="Q40" s="43"/>
      <c r="R40" s="43"/>
      <c r="S40" s="43"/>
      <c r="T40" s="44"/>
      <c r="U40" s="42"/>
      <c r="V40" s="43"/>
      <c r="W40" s="43"/>
      <c r="X40" s="43"/>
      <c r="Y40" s="44"/>
      <c r="Z40" s="42">
        <v>8</v>
      </c>
      <c r="AA40" s="43">
        <v>0</v>
      </c>
      <c r="AB40" s="43">
        <v>8</v>
      </c>
      <c r="AC40" s="43" t="s">
        <v>25</v>
      </c>
      <c r="AD40" s="44">
        <v>4</v>
      </c>
      <c r="AE40" s="42"/>
      <c r="AF40" s="43"/>
      <c r="AG40" s="43"/>
      <c r="AH40" s="43"/>
      <c r="AI40" s="44"/>
      <c r="AJ40" s="42"/>
      <c r="AK40" s="43"/>
      <c r="AL40" s="43"/>
      <c r="AM40" s="43"/>
      <c r="AN40" s="44"/>
      <c r="AO40" s="19">
        <v>28</v>
      </c>
      <c r="AP40" s="129" t="s">
        <v>40</v>
      </c>
    </row>
    <row r="41" spans="1:42" ht="12.75">
      <c r="A41" s="104">
        <v>30</v>
      </c>
      <c r="B41" s="105" t="s">
        <v>131</v>
      </c>
      <c r="C41" s="30" t="s">
        <v>42</v>
      </c>
      <c r="D41" s="31">
        <f t="shared" si="7"/>
        <v>16</v>
      </c>
      <c r="E41" s="29">
        <f t="shared" si="8"/>
        <v>5</v>
      </c>
      <c r="F41" s="42"/>
      <c r="G41" s="43"/>
      <c r="H41" s="43"/>
      <c r="I41" s="43"/>
      <c r="J41" s="44"/>
      <c r="K41" s="42"/>
      <c r="L41" s="43"/>
      <c r="M41" s="43"/>
      <c r="N41" s="43"/>
      <c r="O41" s="44"/>
      <c r="P41" s="42"/>
      <c r="Q41" s="43"/>
      <c r="R41" s="43"/>
      <c r="S41" s="43"/>
      <c r="T41" s="44"/>
      <c r="U41" s="42"/>
      <c r="V41" s="43"/>
      <c r="W41" s="43"/>
      <c r="X41" s="43"/>
      <c r="Y41" s="44"/>
      <c r="Z41" s="42">
        <v>8</v>
      </c>
      <c r="AA41" s="43">
        <v>0</v>
      </c>
      <c r="AB41" s="43">
        <v>8</v>
      </c>
      <c r="AC41" s="43" t="s">
        <v>25</v>
      </c>
      <c r="AD41" s="44">
        <v>5</v>
      </c>
      <c r="AE41" s="42"/>
      <c r="AF41" s="43"/>
      <c r="AG41" s="43"/>
      <c r="AH41" s="43"/>
      <c r="AI41" s="44"/>
      <c r="AJ41" s="42"/>
      <c r="AK41" s="43"/>
      <c r="AL41" s="43"/>
      <c r="AM41" s="43"/>
      <c r="AN41" s="44"/>
      <c r="AO41" s="19">
        <v>5</v>
      </c>
      <c r="AP41" s="129" t="s">
        <v>24</v>
      </c>
    </row>
    <row r="42" spans="1:42" ht="12.75">
      <c r="A42" s="104">
        <v>31</v>
      </c>
      <c r="B42" s="105" t="s">
        <v>132</v>
      </c>
      <c r="C42" s="32" t="s">
        <v>173</v>
      </c>
      <c r="D42" s="31">
        <f t="shared" si="7"/>
        <v>12</v>
      </c>
      <c r="E42" s="29">
        <f t="shared" si="8"/>
        <v>4</v>
      </c>
      <c r="F42" s="42"/>
      <c r="G42" s="43"/>
      <c r="H42" s="43"/>
      <c r="I42" s="43"/>
      <c r="J42" s="44"/>
      <c r="K42" s="42"/>
      <c r="L42" s="43"/>
      <c r="M42" s="43"/>
      <c r="N42" s="43"/>
      <c r="O42" s="44"/>
      <c r="P42" s="42">
        <v>8</v>
      </c>
      <c r="Q42" s="43">
        <v>0</v>
      </c>
      <c r="R42" s="43">
        <v>4</v>
      </c>
      <c r="S42" s="43" t="s">
        <v>25</v>
      </c>
      <c r="T42" s="44">
        <v>4</v>
      </c>
      <c r="U42" s="42"/>
      <c r="V42" s="43"/>
      <c r="W42" s="43"/>
      <c r="X42" s="43"/>
      <c r="Y42" s="44"/>
      <c r="Z42" s="42"/>
      <c r="AA42" s="43"/>
      <c r="AB42" s="43"/>
      <c r="AC42" s="43"/>
      <c r="AD42" s="44"/>
      <c r="AE42" s="42"/>
      <c r="AF42" s="43"/>
      <c r="AG42" s="43"/>
      <c r="AH42" s="43"/>
      <c r="AI42" s="44"/>
      <c r="AJ42" s="42"/>
      <c r="AK42" s="43"/>
      <c r="AL42" s="43"/>
      <c r="AM42" s="43"/>
      <c r="AN42" s="44"/>
      <c r="AO42" s="19">
        <v>9</v>
      </c>
      <c r="AP42" s="129" t="s">
        <v>171</v>
      </c>
    </row>
    <row r="43" spans="1:42" ht="12.75">
      <c r="A43" s="104">
        <v>32</v>
      </c>
      <c r="B43" s="105" t="s">
        <v>133</v>
      </c>
      <c r="C43" s="30" t="s">
        <v>43</v>
      </c>
      <c r="D43" s="31">
        <f t="shared" si="7"/>
        <v>12</v>
      </c>
      <c r="E43" s="29">
        <f t="shared" si="8"/>
        <v>3</v>
      </c>
      <c r="F43" s="42"/>
      <c r="G43" s="43"/>
      <c r="H43" s="43"/>
      <c r="I43" s="43"/>
      <c r="J43" s="44"/>
      <c r="K43" s="42">
        <v>8</v>
      </c>
      <c r="L43" s="43">
        <v>0</v>
      </c>
      <c r="M43" s="43">
        <v>4</v>
      </c>
      <c r="N43" s="43" t="s">
        <v>156</v>
      </c>
      <c r="O43" s="44">
        <v>3</v>
      </c>
      <c r="P43" s="42"/>
      <c r="Q43" s="43"/>
      <c r="R43" s="43"/>
      <c r="S43" s="43"/>
      <c r="T43" s="44"/>
      <c r="U43" s="42"/>
      <c r="V43" s="43"/>
      <c r="W43" s="43"/>
      <c r="X43" s="43"/>
      <c r="Y43" s="44"/>
      <c r="Z43" s="42"/>
      <c r="AA43" s="43"/>
      <c r="AB43" s="43"/>
      <c r="AC43" s="43"/>
      <c r="AD43" s="44"/>
      <c r="AE43" s="42"/>
      <c r="AF43" s="43"/>
      <c r="AG43" s="43"/>
      <c r="AH43" s="43"/>
      <c r="AI43" s="44"/>
      <c r="AJ43" s="42"/>
      <c r="AK43" s="43"/>
      <c r="AL43" s="43"/>
      <c r="AM43" s="43"/>
      <c r="AN43" s="44"/>
      <c r="AO43" s="19">
        <v>10</v>
      </c>
      <c r="AP43" s="129" t="s">
        <v>31</v>
      </c>
    </row>
    <row r="44" spans="1:42" ht="12.75">
      <c r="A44" s="104">
        <v>33</v>
      </c>
      <c r="B44" s="105" t="s">
        <v>134</v>
      </c>
      <c r="C44" s="30" t="s">
        <v>44</v>
      </c>
      <c r="D44" s="31">
        <f t="shared" si="7"/>
        <v>16</v>
      </c>
      <c r="E44" s="29">
        <f t="shared" si="8"/>
        <v>4</v>
      </c>
      <c r="F44" s="42"/>
      <c r="G44" s="43"/>
      <c r="H44" s="43"/>
      <c r="I44" s="43"/>
      <c r="J44" s="44"/>
      <c r="K44" s="42"/>
      <c r="L44" s="43"/>
      <c r="M44" s="43"/>
      <c r="N44" s="43"/>
      <c r="O44" s="44"/>
      <c r="P44" s="42">
        <v>8</v>
      </c>
      <c r="Q44" s="43">
        <v>0</v>
      </c>
      <c r="R44" s="43">
        <v>8</v>
      </c>
      <c r="S44" s="43" t="s">
        <v>156</v>
      </c>
      <c r="T44" s="44">
        <v>4</v>
      </c>
      <c r="U44" s="42"/>
      <c r="V44" s="43"/>
      <c r="W44" s="43"/>
      <c r="X44" s="43"/>
      <c r="Y44" s="44"/>
      <c r="Z44" s="42"/>
      <c r="AA44" s="43"/>
      <c r="AB44" s="43"/>
      <c r="AC44" s="43"/>
      <c r="AD44" s="44"/>
      <c r="AE44" s="42"/>
      <c r="AF44" s="43"/>
      <c r="AG44" s="43"/>
      <c r="AH44" s="43"/>
      <c r="AI44" s="44"/>
      <c r="AJ44" s="42"/>
      <c r="AK44" s="43"/>
      <c r="AL44" s="43"/>
      <c r="AM44" s="43"/>
      <c r="AN44" s="44"/>
      <c r="AO44" s="19">
        <v>10</v>
      </c>
      <c r="AP44" s="129" t="s">
        <v>31</v>
      </c>
    </row>
    <row r="45" spans="1:42" ht="25.5">
      <c r="A45" s="104">
        <v>34</v>
      </c>
      <c r="B45" s="105" t="s">
        <v>135</v>
      </c>
      <c r="C45" s="30" t="s">
        <v>45</v>
      </c>
      <c r="D45" s="31">
        <f t="shared" si="7"/>
        <v>18</v>
      </c>
      <c r="E45" s="29">
        <f t="shared" si="8"/>
        <v>4</v>
      </c>
      <c r="F45" s="42"/>
      <c r="G45" s="43"/>
      <c r="H45" s="43"/>
      <c r="I45" s="43"/>
      <c r="J45" s="44"/>
      <c r="K45" s="42"/>
      <c r="L45" s="43"/>
      <c r="M45" s="43"/>
      <c r="N45" s="43"/>
      <c r="O45" s="44"/>
      <c r="P45" s="42">
        <v>8</v>
      </c>
      <c r="Q45" s="43">
        <v>4</v>
      </c>
      <c r="R45" s="43">
        <v>6</v>
      </c>
      <c r="S45" s="43" t="s">
        <v>25</v>
      </c>
      <c r="T45" s="44">
        <v>4</v>
      </c>
      <c r="U45" s="42"/>
      <c r="V45" s="43"/>
      <c r="W45" s="43"/>
      <c r="X45" s="43"/>
      <c r="Y45" s="44"/>
      <c r="Z45" s="42"/>
      <c r="AA45" s="43"/>
      <c r="AB45" s="43"/>
      <c r="AC45" s="43"/>
      <c r="AD45" s="44"/>
      <c r="AE45" s="42"/>
      <c r="AF45" s="43"/>
      <c r="AG45" s="43"/>
      <c r="AH45" s="43"/>
      <c r="AI45" s="44"/>
      <c r="AJ45" s="42"/>
      <c r="AK45" s="43"/>
      <c r="AL45" s="43"/>
      <c r="AM45" s="43"/>
      <c r="AN45" s="44"/>
      <c r="AO45" s="199" t="s">
        <v>120</v>
      </c>
      <c r="AP45" s="106" t="s">
        <v>119</v>
      </c>
    </row>
    <row r="46" spans="1:42" ht="12.75">
      <c r="A46" s="104">
        <v>35</v>
      </c>
      <c r="B46" s="146" t="s">
        <v>136</v>
      </c>
      <c r="C46" s="34" t="s">
        <v>46</v>
      </c>
      <c r="D46" s="31">
        <f t="shared" si="7"/>
        <v>12</v>
      </c>
      <c r="E46" s="29">
        <f t="shared" si="8"/>
        <v>3</v>
      </c>
      <c r="F46" s="45"/>
      <c r="G46" s="46"/>
      <c r="H46" s="46"/>
      <c r="I46" s="46"/>
      <c r="J46" s="49"/>
      <c r="K46" s="45"/>
      <c r="L46" s="46"/>
      <c r="M46" s="46"/>
      <c r="N46" s="46"/>
      <c r="O46" s="49"/>
      <c r="P46" s="45"/>
      <c r="Q46" s="46"/>
      <c r="R46" s="46"/>
      <c r="S46" s="46"/>
      <c r="T46" s="49"/>
      <c r="U46" s="45"/>
      <c r="V46" s="46"/>
      <c r="W46" s="46"/>
      <c r="X46" s="46"/>
      <c r="Y46" s="49"/>
      <c r="Z46" s="45">
        <v>8</v>
      </c>
      <c r="AA46" s="46">
        <v>0</v>
      </c>
      <c r="AB46" s="46">
        <v>4</v>
      </c>
      <c r="AC46" s="46" t="s">
        <v>156</v>
      </c>
      <c r="AD46" s="49">
        <v>3</v>
      </c>
      <c r="AE46" s="45"/>
      <c r="AF46" s="46"/>
      <c r="AG46" s="46"/>
      <c r="AH46" s="46"/>
      <c r="AI46" s="49"/>
      <c r="AJ46" s="42"/>
      <c r="AK46" s="43"/>
      <c r="AL46" s="43"/>
      <c r="AM46" s="43"/>
      <c r="AN46" s="44"/>
      <c r="AO46" s="19">
        <v>34</v>
      </c>
      <c r="AP46" s="129" t="s">
        <v>45</v>
      </c>
    </row>
    <row r="47" spans="1:42" ht="12.75">
      <c r="A47" s="104">
        <v>36</v>
      </c>
      <c r="B47" s="105" t="s">
        <v>137</v>
      </c>
      <c r="C47" s="30" t="s">
        <v>47</v>
      </c>
      <c r="D47" s="31">
        <f t="shared" si="7"/>
        <v>12</v>
      </c>
      <c r="E47" s="29">
        <f t="shared" si="8"/>
        <v>3</v>
      </c>
      <c r="F47" s="42"/>
      <c r="G47" s="43"/>
      <c r="H47" s="43"/>
      <c r="I47" s="43"/>
      <c r="J47" s="44"/>
      <c r="K47" s="42"/>
      <c r="L47" s="43"/>
      <c r="M47" s="43"/>
      <c r="N47" s="43"/>
      <c r="O47" s="44"/>
      <c r="P47" s="42"/>
      <c r="Q47" s="43"/>
      <c r="R47" s="43"/>
      <c r="S47" s="43"/>
      <c r="T47" s="44"/>
      <c r="U47" s="42"/>
      <c r="V47" s="43"/>
      <c r="W47" s="43"/>
      <c r="X47" s="43"/>
      <c r="Y47" s="44"/>
      <c r="Z47" s="42"/>
      <c r="AA47" s="43"/>
      <c r="AB47" s="43"/>
      <c r="AC47" s="43"/>
      <c r="AD47" s="44"/>
      <c r="AE47" s="42">
        <v>8</v>
      </c>
      <c r="AF47" s="43">
        <v>0</v>
      </c>
      <c r="AG47" s="43">
        <v>4</v>
      </c>
      <c r="AH47" s="43" t="s">
        <v>156</v>
      </c>
      <c r="AI47" s="44">
        <v>3</v>
      </c>
      <c r="AJ47" s="45"/>
      <c r="AK47" s="46"/>
      <c r="AL47" s="46"/>
      <c r="AM47" s="46"/>
      <c r="AN47" s="49"/>
      <c r="AO47" s="19">
        <v>29</v>
      </c>
      <c r="AP47" s="129" t="s">
        <v>41</v>
      </c>
    </row>
    <row r="48" spans="1:42" ht="12.75">
      <c r="A48" s="104">
        <v>37</v>
      </c>
      <c r="B48" s="105" t="s">
        <v>138</v>
      </c>
      <c r="C48" s="32" t="s">
        <v>54</v>
      </c>
      <c r="D48" s="31">
        <f t="shared" si="7"/>
        <v>8</v>
      </c>
      <c r="E48" s="29">
        <f t="shared" si="8"/>
        <v>3</v>
      </c>
      <c r="F48" s="42"/>
      <c r="G48" s="43"/>
      <c r="H48" s="43"/>
      <c r="I48" s="43"/>
      <c r="J48" s="44"/>
      <c r="K48" s="42"/>
      <c r="L48" s="43"/>
      <c r="M48" s="43"/>
      <c r="N48" s="43"/>
      <c r="O48" s="44"/>
      <c r="P48" s="42"/>
      <c r="Q48" s="43"/>
      <c r="R48" s="43"/>
      <c r="S48" s="43"/>
      <c r="T48" s="44"/>
      <c r="U48" s="42"/>
      <c r="V48" s="43"/>
      <c r="W48" s="43"/>
      <c r="X48" s="43"/>
      <c r="Y48" s="44"/>
      <c r="Z48" s="42"/>
      <c r="AA48" s="43"/>
      <c r="AB48" s="43"/>
      <c r="AC48" s="43"/>
      <c r="AD48" s="44"/>
      <c r="AE48" s="42"/>
      <c r="AF48" s="43"/>
      <c r="AG48" s="43"/>
      <c r="AH48" s="43"/>
      <c r="AI48" s="44"/>
      <c r="AJ48" s="42">
        <v>8</v>
      </c>
      <c r="AK48" s="43">
        <v>0</v>
      </c>
      <c r="AL48" s="43">
        <v>0</v>
      </c>
      <c r="AM48" s="43" t="s">
        <v>156</v>
      </c>
      <c r="AN48" s="44">
        <v>3</v>
      </c>
      <c r="AO48" s="198"/>
      <c r="AP48" s="129" t="s">
        <v>172</v>
      </c>
    </row>
    <row r="49" spans="1:42" ht="64.5" customHeight="1">
      <c r="A49" s="47"/>
      <c r="B49" s="147"/>
      <c r="C49" s="35"/>
      <c r="D49" s="148"/>
      <c r="E49" s="148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102"/>
      <c r="V49" s="47"/>
      <c r="W49" s="102"/>
      <c r="X49" s="47"/>
      <c r="Y49" s="47"/>
      <c r="Z49" s="47"/>
      <c r="AA49" s="47"/>
      <c r="AB49" s="47"/>
      <c r="AC49" s="47"/>
      <c r="AD49" s="47"/>
      <c r="AE49" s="102"/>
      <c r="AF49" s="47"/>
      <c r="AG49" s="47"/>
      <c r="AH49" s="47"/>
      <c r="AI49" s="47"/>
      <c r="AJ49" s="47"/>
      <c r="AK49" s="47"/>
      <c r="AL49" s="47"/>
      <c r="AM49" s="102"/>
      <c r="AN49" s="47"/>
      <c r="AO49" s="36"/>
      <c r="AP49" s="149"/>
    </row>
    <row r="50" spans="1:42" ht="14.25" thickBot="1">
      <c r="A50" s="12"/>
      <c r="B50" s="37" t="s">
        <v>84</v>
      </c>
      <c r="C50" s="38"/>
      <c r="D50" s="86"/>
      <c r="E50" s="150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2"/>
      <c r="Z50" s="102"/>
      <c r="AA50" s="102"/>
      <c r="AB50" s="102"/>
      <c r="AC50" s="102"/>
      <c r="AD50" s="102"/>
      <c r="AE50" s="102"/>
      <c r="AF50" s="102"/>
      <c r="AG50" s="102"/>
      <c r="AH50" s="102"/>
      <c r="AI50" s="102"/>
      <c r="AJ50" s="102"/>
      <c r="AK50" s="102"/>
      <c r="AL50" s="102"/>
      <c r="AM50" s="102"/>
      <c r="AN50" s="102"/>
      <c r="AO50" s="12"/>
      <c r="AP50" s="13"/>
    </row>
    <row r="51" spans="1:42" ht="17.25" customHeight="1" thickBot="1">
      <c r="A51" s="230" t="s">
        <v>18</v>
      </c>
      <c r="B51" s="231"/>
      <c r="C51" s="232"/>
      <c r="D51" s="151">
        <f>SUM(D52:D63)</f>
        <v>228</v>
      </c>
      <c r="E51" s="151">
        <f>SUM(E52:E63)</f>
        <v>66</v>
      </c>
      <c r="F51" s="151">
        <f aca="true" t="shared" si="9" ref="F51:AN51">SUM(F52:F63)</f>
        <v>0</v>
      </c>
      <c r="G51" s="151">
        <f t="shared" si="9"/>
        <v>0</v>
      </c>
      <c r="H51" s="151">
        <f t="shared" si="9"/>
        <v>0</v>
      </c>
      <c r="I51" s="151"/>
      <c r="J51" s="151">
        <f t="shared" si="9"/>
        <v>0</v>
      </c>
      <c r="K51" s="151">
        <f t="shared" si="9"/>
        <v>0</v>
      </c>
      <c r="L51" s="151">
        <f t="shared" si="9"/>
        <v>0</v>
      </c>
      <c r="M51" s="151">
        <f t="shared" si="9"/>
        <v>0</v>
      </c>
      <c r="N51" s="151"/>
      <c r="O51" s="151">
        <f t="shared" si="9"/>
        <v>0</v>
      </c>
      <c r="P51" s="151">
        <f t="shared" si="9"/>
        <v>0</v>
      </c>
      <c r="Q51" s="151">
        <f t="shared" si="9"/>
        <v>0</v>
      </c>
      <c r="R51" s="151">
        <f t="shared" si="9"/>
        <v>0</v>
      </c>
      <c r="S51" s="151"/>
      <c r="T51" s="151">
        <f t="shared" si="9"/>
        <v>0</v>
      </c>
      <c r="U51" s="151">
        <f t="shared" si="9"/>
        <v>28</v>
      </c>
      <c r="V51" s="151">
        <f t="shared" si="9"/>
        <v>4</v>
      </c>
      <c r="W51" s="151">
        <f t="shared" si="9"/>
        <v>12</v>
      </c>
      <c r="X51" s="151"/>
      <c r="Y51" s="151">
        <f t="shared" si="9"/>
        <v>15</v>
      </c>
      <c r="Z51" s="151">
        <f t="shared" si="9"/>
        <v>20</v>
      </c>
      <c r="AA51" s="151">
        <f t="shared" si="9"/>
        <v>8</v>
      </c>
      <c r="AB51" s="151">
        <f t="shared" si="9"/>
        <v>8</v>
      </c>
      <c r="AC51" s="151"/>
      <c r="AD51" s="151">
        <f t="shared" si="9"/>
        <v>10</v>
      </c>
      <c r="AE51" s="151">
        <f t="shared" si="9"/>
        <v>28</v>
      </c>
      <c r="AF51" s="151">
        <f t="shared" si="9"/>
        <v>12</v>
      </c>
      <c r="AG51" s="151">
        <f t="shared" si="9"/>
        <v>20</v>
      </c>
      <c r="AH51" s="151"/>
      <c r="AI51" s="151">
        <f t="shared" si="9"/>
        <v>19</v>
      </c>
      <c r="AJ51" s="151">
        <f t="shared" si="9"/>
        <v>8</v>
      </c>
      <c r="AK51" s="151">
        <f t="shared" si="9"/>
        <v>56</v>
      </c>
      <c r="AL51" s="151">
        <f t="shared" si="9"/>
        <v>24</v>
      </c>
      <c r="AM51" s="151"/>
      <c r="AN51" s="151">
        <f t="shared" si="9"/>
        <v>22</v>
      </c>
      <c r="AO51" s="220" t="s">
        <v>51</v>
      </c>
      <c r="AP51" s="221"/>
    </row>
    <row r="52" spans="1:42" ht="13.5" customHeight="1">
      <c r="A52" s="39">
        <v>38</v>
      </c>
      <c r="B52" s="40" t="s">
        <v>139</v>
      </c>
      <c r="C52" s="41" t="s">
        <v>85</v>
      </c>
      <c r="D52" s="31">
        <f aca="true" t="shared" si="10" ref="D52:D63">SUM(F52,G52,H52,K52,L52,M52,P52,Q52,R52,U52,V52,W52,Z52,AA52,AB52,AE52,AF52,AG52,AJ52,AK52,AL52)</f>
        <v>20</v>
      </c>
      <c r="E52" s="29">
        <f aca="true" t="shared" si="11" ref="E52:E61">SUM(J52,O52,T52,Y52,AD52,AI52,AN52)</f>
        <v>6</v>
      </c>
      <c r="F52" s="42"/>
      <c r="G52" s="43"/>
      <c r="H52" s="43"/>
      <c r="I52" s="43"/>
      <c r="J52" s="44"/>
      <c r="K52" s="42"/>
      <c r="L52" s="43"/>
      <c r="M52" s="43"/>
      <c r="N52" s="43"/>
      <c r="O52" s="44"/>
      <c r="P52" s="42"/>
      <c r="Q52" s="43"/>
      <c r="R52" s="43"/>
      <c r="S52" s="43"/>
      <c r="T52" s="44"/>
      <c r="U52" s="42">
        <v>12</v>
      </c>
      <c r="V52" s="43">
        <v>0</v>
      </c>
      <c r="W52" s="43">
        <v>8</v>
      </c>
      <c r="X52" s="43" t="s">
        <v>25</v>
      </c>
      <c r="Y52" s="44">
        <v>6</v>
      </c>
      <c r="Z52" s="42"/>
      <c r="AA52" s="43"/>
      <c r="AB52" s="43"/>
      <c r="AC52" s="43"/>
      <c r="AD52" s="44"/>
      <c r="AE52" s="45"/>
      <c r="AF52" s="46"/>
      <c r="AG52" s="47"/>
      <c r="AH52" s="48"/>
      <c r="AI52" s="49"/>
      <c r="AJ52" s="45"/>
      <c r="AK52" s="46"/>
      <c r="AL52" s="47"/>
      <c r="AM52" s="48"/>
      <c r="AN52" s="49"/>
      <c r="AO52" s="50">
        <v>34</v>
      </c>
      <c r="AP52" s="51" t="s">
        <v>109</v>
      </c>
    </row>
    <row r="53" spans="1:42" ht="25.5" customHeight="1">
      <c r="A53" s="39">
        <v>39</v>
      </c>
      <c r="B53" s="23" t="s">
        <v>161</v>
      </c>
      <c r="C53" s="56" t="s">
        <v>86</v>
      </c>
      <c r="D53" s="31">
        <f t="shared" si="10"/>
        <v>20</v>
      </c>
      <c r="E53" s="29">
        <f t="shared" si="11"/>
        <v>6</v>
      </c>
      <c r="F53" s="42"/>
      <c r="G53" s="43"/>
      <c r="H53" s="43"/>
      <c r="I53" s="43"/>
      <c r="J53" s="44"/>
      <c r="K53" s="42"/>
      <c r="L53" s="43"/>
      <c r="M53" s="43"/>
      <c r="N53" s="43"/>
      <c r="O53" s="44"/>
      <c r="P53" s="42"/>
      <c r="Q53" s="43"/>
      <c r="R53" s="43"/>
      <c r="S53" s="43"/>
      <c r="T53" s="44"/>
      <c r="U53" s="42"/>
      <c r="V53" s="43"/>
      <c r="W53" s="43"/>
      <c r="X53" s="43"/>
      <c r="Y53" s="44"/>
      <c r="Z53" s="42"/>
      <c r="AA53" s="43"/>
      <c r="AB53" s="43"/>
      <c r="AC53" s="43"/>
      <c r="AD53" s="44"/>
      <c r="AE53" s="45">
        <v>12</v>
      </c>
      <c r="AF53" s="46">
        <v>8</v>
      </c>
      <c r="AG53" s="47">
        <v>0</v>
      </c>
      <c r="AH53" s="48" t="s">
        <v>25</v>
      </c>
      <c r="AI53" s="49">
        <v>6</v>
      </c>
      <c r="AJ53" s="45"/>
      <c r="AK53" s="46"/>
      <c r="AL53" s="47"/>
      <c r="AM53" s="48"/>
      <c r="AN53" s="49"/>
      <c r="AO53" s="54">
        <v>38</v>
      </c>
      <c r="AP53" s="55" t="s">
        <v>174</v>
      </c>
    </row>
    <row r="54" spans="1:42" ht="12.75">
      <c r="A54" s="39">
        <v>40</v>
      </c>
      <c r="B54" s="3" t="s">
        <v>93</v>
      </c>
      <c r="C54" s="56" t="s">
        <v>87</v>
      </c>
      <c r="D54" s="31">
        <f t="shared" si="10"/>
        <v>12</v>
      </c>
      <c r="E54" s="29">
        <f t="shared" si="11"/>
        <v>5</v>
      </c>
      <c r="F54" s="42"/>
      <c r="G54" s="43"/>
      <c r="H54" s="43"/>
      <c r="I54" s="43"/>
      <c r="J54" s="44"/>
      <c r="K54" s="42"/>
      <c r="L54" s="43"/>
      <c r="M54" s="43"/>
      <c r="N54" s="43"/>
      <c r="O54" s="44"/>
      <c r="P54" s="42"/>
      <c r="Q54" s="43"/>
      <c r="R54" s="43"/>
      <c r="S54" s="43"/>
      <c r="T54" s="44"/>
      <c r="U54" s="42">
        <v>8</v>
      </c>
      <c r="V54" s="43">
        <v>4</v>
      </c>
      <c r="W54" s="43">
        <v>0</v>
      </c>
      <c r="X54" s="43" t="s">
        <v>156</v>
      </c>
      <c r="Y54" s="44">
        <v>5</v>
      </c>
      <c r="Z54" s="45"/>
      <c r="AA54" s="46"/>
      <c r="AB54" s="47"/>
      <c r="AC54" s="48"/>
      <c r="AD54" s="49"/>
      <c r="AE54" s="45"/>
      <c r="AF54" s="46"/>
      <c r="AG54" s="47"/>
      <c r="AH54" s="48"/>
      <c r="AI54" s="49"/>
      <c r="AJ54" s="42"/>
      <c r="AK54" s="43"/>
      <c r="AL54" s="43"/>
      <c r="AM54" s="43"/>
      <c r="AN54" s="44"/>
      <c r="AO54" s="197" t="s">
        <v>122</v>
      </c>
      <c r="AP54" s="55" t="s">
        <v>112</v>
      </c>
    </row>
    <row r="55" spans="1:42" ht="12.75">
      <c r="A55" s="39">
        <v>41</v>
      </c>
      <c r="B55" s="10" t="s">
        <v>140</v>
      </c>
      <c r="C55" s="57" t="s">
        <v>88</v>
      </c>
      <c r="D55" s="31">
        <f t="shared" si="10"/>
        <v>28</v>
      </c>
      <c r="E55" s="29">
        <f t="shared" si="11"/>
        <v>7</v>
      </c>
      <c r="F55" s="42"/>
      <c r="G55" s="43"/>
      <c r="H55" s="43"/>
      <c r="I55" s="43"/>
      <c r="J55" s="44"/>
      <c r="K55" s="42"/>
      <c r="L55" s="43"/>
      <c r="M55" s="43"/>
      <c r="N55" s="43"/>
      <c r="O55" s="44"/>
      <c r="P55" s="42"/>
      <c r="Q55" s="43"/>
      <c r="R55" s="43"/>
      <c r="S55" s="43"/>
      <c r="T55" s="44"/>
      <c r="U55" s="42"/>
      <c r="V55" s="43"/>
      <c r="W55" s="43"/>
      <c r="X55" s="43"/>
      <c r="Y55" s="44"/>
      <c r="Z55" s="45">
        <v>12</v>
      </c>
      <c r="AA55" s="46">
        <v>8</v>
      </c>
      <c r="AB55" s="47">
        <v>8</v>
      </c>
      <c r="AC55" s="48" t="s">
        <v>25</v>
      </c>
      <c r="AD55" s="49">
        <v>7</v>
      </c>
      <c r="AE55" s="45"/>
      <c r="AF55" s="46"/>
      <c r="AG55" s="47"/>
      <c r="AH55" s="48"/>
      <c r="AI55" s="49"/>
      <c r="AJ55" s="42"/>
      <c r="AK55" s="43"/>
      <c r="AL55" s="43"/>
      <c r="AM55" s="43"/>
      <c r="AN55" s="44"/>
      <c r="AO55" s="54">
        <v>40</v>
      </c>
      <c r="AP55" s="55" t="s">
        <v>87</v>
      </c>
    </row>
    <row r="56" spans="1:42" ht="12.75">
      <c r="A56" s="39">
        <v>42</v>
      </c>
      <c r="B56" s="10" t="s">
        <v>181</v>
      </c>
      <c r="C56" s="211" t="s">
        <v>175</v>
      </c>
      <c r="D56" s="31">
        <f>SUM(F56,G56,H56,K56,L56,M56,P56,Q56,R56,U56,V56,W56,Z56,AA56,AB56,AE56,AF56,AG56,AJ56,AK56,AL56)</f>
        <v>8</v>
      </c>
      <c r="E56" s="29">
        <f>SUM(J56,O56,T56,Y56,AD56,AI56,AN56)</f>
        <v>3</v>
      </c>
      <c r="F56" s="42"/>
      <c r="G56" s="43"/>
      <c r="H56" s="43"/>
      <c r="I56" s="43"/>
      <c r="J56" s="44"/>
      <c r="K56" s="42"/>
      <c r="L56" s="43"/>
      <c r="M56" s="43"/>
      <c r="N56" s="43"/>
      <c r="O56" s="44"/>
      <c r="P56" s="42"/>
      <c r="Q56" s="43"/>
      <c r="R56" s="43"/>
      <c r="S56" s="43"/>
      <c r="T56" s="44"/>
      <c r="U56" s="45"/>
      <c r="V56" s="46"/>
      <c r="W56" s="47"/>
      <c r="X56" s="48"/>
      <c r="Y56" s="49"/>
      <c r="Z56" s="45">
        <v>8</v>
      </c>
      <c r="AA56" s="46">
        <v>0</v>
      </c>
      <c r="AB56" s="47">
        <v>0</v>
      </c>
      <c r="AC56" s="48" t="s">
        <v>25</v>
      </c>
      <c r="AD56" s="49">
        <v>3</v>
      </c>
      <c r="AE56" s="45"/>
      <c r="AF56" s="46"/>
      <c r="AG56" s="47"/>
      <c r="AH56" s="48"/>
      <c r="AI56" s="49"/>
      <c r="AJ56" s="42"/>
      <c r="AK56" s="43"/>
      <c r="AL56" s="43"/>
      <c r="AM56" s="43"/>
      <c r="AN56" s="44"/>
      <c r="AO56" s="54"/>
      <c r="AP56" s="55"/>
    </row>
    <row r="57" spans="1:42" ht="12.75">
      <c r="A57" s="39">
        <v>43</v>
      </c>
      <c r="B57" s="10" t="s">
        <v>182</v>
      </c>
      <c r="C57" s="212" t="s">
        <v>176</v>
      </c>
      <c r="D57" s="31">
        <f>SUM(F57,G57,H57,K57,L57,M57,P57,Q57,R57,U57,V57,W57,Z57,AA57,AB57,AE57,AF57,AG57,AJ57,AK57,AL57)</f>
        <v>12</v>
      </c>
      <c r="E57" s="29">
        <f>SUM(J57,O57,T57,Y57,AD57,AI57,AN57)</f>
        <v>4</v>
      </c>
      <c r="F57" s="42"/>
      <c r="G57" s="43"/>
      <c r="H57" s="43"/>
      <c r="I57" s="43"/>
      <c r="J57" s="44"/>
      <c r="K57" s="42"/>
      <c r="L57" s="43"/>
      <c r="M57" s="43"/>
      <c r="N57" s="43"/>
      <c r="O57" s="44"/>
      <c r="P57" s="42"/>
      <c r="Q57" s="43"/>
      <c r="R57" s="43"/>
      <c r="S57" s="43"/>
      <c r="T57" s="44"/>
      <c r="U57" s="45"/>
      <c r="V57" s="46"/>
      <c r="W57" s="47"/>
      <c r="X57" s="48"/>
      <c r="Y57" s="49"/>
      <c r="Z57" s="45"/>
      <c r="AA57" s="46"/>
      <c r="AB57" s="47"/>
      <c r="AC57" s="48"/>
      <c r="AD57" s="49"/>
      <c r="AE57" s="45">
        <v>8</v>
      </c>
      <c r="AF57" s="46">
        <v>0</v>
      </c>
      <c r="AG57" s="47">
        <v>4</v>
      </c>
      <c r="AH57" s="48" t="s">
        <v>25</v>
      </c>
      <c r="AI57" s="49">
        <v>4</v>
      </c>
      <c r="AJ57" s="42"/>
      <c r="AK57" s="43"/>
      <c r="AL57" s="43"/>
      <c r="AM57" s="43"/>
      <c r="AN57" s="44"/>
      <c r="AO57" s="54">
        <v>40</v>
      </c>
      <c r="AP57" s="55" t="s">
        <v>87</v>
      </c>
    </row>
    <row r="58" spans="1:42" ht="12.75">
      <c r="A58" s="39">
        <v>44</v>
      </c>
      <c r="B58" s="23" t="s">
        <v>94</v>
      </c>
      <c r="C58" s="25" t="s">
        <v>90</v>
      </c>
      <c r="D58" s="31">
        <f t="shared" si="10"/>
        <v>12</v>
      </c>
      <c r="E58" s="29">
        <f t="shared" si="11"/>
        <v>4</v>
      </c>
      <c r="F58" s="42"/>
      <c r="G58" s="43"/>
      <c r="H58" s="43"/>
      <c r="I58" s="43"/>
      <c r="J58" s="44"/>
      <c r="K58" s="42"/>
      <c r="L58" s="43"/>
      <c r="M58" s="43"/>
      <c r="N58" s="43"/>
      <c r="O58" s="44"/>
      <c r="P58" s="42"/>
      <c r="Q58" s="43"/>
      <c r="R58" s="43"/>
      <c r="S58" s="43"/>
      <c r="T58" s="44"/>
      <c r="U58" s="45">
        <v>8</v>
      </c>
      <c r="V58" s="46">
        <v>0</v>
      </c>
      <c r="W58" s="47">
        <v>4</v>
      </c>
      <c r="X58" s="48" t="s">
        <v>25</v>
      </c>
      <c r="Y58" s="49">
        <v>4</v>
      </c>
      <c r="Z58" s="42"/>
      <c r="AA58" s="43"/>
      <c r="AB58" s="43"/>
      <c r="AC58" s="43"/>
      <c r="AD58" s="44"/>
      <c r="AE58" s="42"/>
      <c r="AF58" s="43"/>
      <c r="AG58" s="43"/>
      <c r="AH58" s="43"/>
      <c r="AI58" s="44"/>
      <c r="AJ58" s="42"/>
      <c r="AK58" s="43"/>
      <c r="AL58" s="43"/>
      <c r="AM58" s="43"/>
      <c r="AN58" s="44"/>
      <c r="AO58" s="54">
        <v>34</v>
      </c>
      <c r="AP58" s="55" t="s">
        <v>110</v>
      </c>
    </row>
    <row r="59" spans="1:42" ht="12.75">
      <c r="A59" s="39">
        <v>45</v>
      </c>
      <c r="B59" s="52" t="s">
        <v>141</v>
      </c>
      <c r="C59" s="52" t="s">
        <v>91</v>
      </c>
      <c r="D59" s="31">
        <f t="shared" si="10"/>
        <v>12</v>
      </c>
      <c r="E59" s="29">
        <f t="shared" si="11"/>
        <v>3</v>
      </c>
      <c r="F59" s="42"/>
      <c r="G59" s="43"/>
      <c r="H59" s="43"/>
      <c r="I59" s="43"/>
      <c r="J59" s="44"/>
      <c r="K59" s="42"/>
      <c r="L59" s="43"/>
      <c r="M59" s="43"/>
      <c r="N59" s="43"/>
      <c r="O59" s="44"/>
      <c r="P59" s="42"/>
      <c r="Q59" s="43"/>
      <c r="R59" s="43"/>
      <c r="S59" s="43"/>
      <c r="T59" s="44"/>
      <c r="U59" s="42"/>
      <c r="V59" s="43"/>
      <c r="W59" s="43"/>
      <c r="X59" s="43"/>
      <c r="Y59" s="44"/>
      <c r="Z59" s="42"/>
      <c r="AA59" s="43"/>
      <c r="AB59" s="43"/>
      <c r="AC59" s="43"/>
      <c r="AD59" s="44"/>
      <c r="AE59" s="42"/>
      <c r="AF59" s="43"/>
      <c r="AG59" s="43"/>
      <c r="AH59" s="43"/>
      <c r="AI59" s="44"/>
      <c r="AJ59" s="45">
        <v>8</v>
      </c>
      <c r="AK59" s="46">
        <v>0</v>
      </c>
      <c r="AL59" s="47">
        <v>4</v>
      </c>
      <c r="AM59" s="48" t="s">
        <v>25</v>
      </c>
      <c r="AN59" s="49">
        <v>3</v>
      </c>
      <c r="AO59" s="54">
        <v>19</v>
      </c>
      <c r="AP59" s="55" t="s">
        <v>111</v>
      </c>
    </row>
    <row r="60" spans="1:42" ht="12.75">
      <c r="A60" s="39">
        <v>46</v>
      </c>
      <c r="B60" s="52" t="s">
        <v>95</v>
      </c>
      <c r="C60" s="57" t="s">
        <v>92</v>
      </c>
      <c r="D60" s="31">
        <f t="shared" si="10"/>
        <v>12</v>
      </c>
      <c r="E60" s="29">
        <f t="shared" si="11"/>
        <v>4</v>
      </c>
      <c r="F60" s="42"/>
      <c r="G60" s="43"/>
      <c r="H60" s="43"/>
      <c r="I60" s="43"/>
      <c r="J60" s="44"/>
      <c r="K60" s="42"/>
      <c r="L60" s="43"/>
      <c r="M60" s="43"/>
      <c r="N60" s="43"/>
      <c r="O60" s="44"/>
      <c r="P60" s="42"/>
      <c r="Q60" s="43"/>
      <c r="R60" s="43"/>
      <c r="S60" s="43"/>
      <c r="T60" s="44"/>
      <c r="U60" s="42"/>
      <c r="V60" s="43"/>
      <c r="W60" s="43"/>
      <c r="X60" s="43"/>
      <c r="Y60" s="44"/>
      <c r="Z60" s="42"/>
      <c r="AA60" s="43"/>
      <c r="AB60" s="43"/>
      <c r="AC60" s="43"/>
      <c r="AD60" s="44"/>
      <c r="AE60" s="45">
        <v>0</v>
      </c>
      <c r="AF60" s="46">
        <v>4</v>
      </c>
      <c r="AG60" s="47">
        <v>8</v>
      </c>
      <c r="AH60" s="48" t="s">
        <v>156</v>
      </c>
      <c r="AI60" s="49">
        <v>4</v>
      </c>
      <c r="AJ60" s="42"/>
      <c r="AK60" s="43"/>
      <c r="AL60" s="43"/>
      <c r="AM60" s="43"/>
      <c r="AN60" s="44"/>
      <c r="AO60" s="54">
        <v>19</v>
      </c>
      <c r="AP60" s="55" t="s">
        <v>111</v>
      </c>
    </row>
    <row r="61" spans="1:42" ht="12.75">
      <c r="A61" s="39">
        <v>47</v>
      </c>
      <c r="B61" s="52" t="s">
        <v>96</v>
      </c>
      <c r="C61" s="52" t="s">
        <v>19</v>
      </c>
      <c r="D61" s="31">
        <f t="shared" si="10"/>
        <v>56</v>
      </c>
      <c r="E61" s="29">
        <f t="shared" si="11"/>
        <v>15</v>
      </c>
      <c r="F61" s="42"/>
      <c r="G61" s="43"/>
      <c r="H61" s="43"/>
      <c r="I61" s="43"/>
      <c r="J61" s="44"/>
      <c r="K61" s="42"/>
      <c r="L61" s="43"/>
      <c r="M61" s="43"/>
      <c r="N61" s="43"/>
      <c r="O61" s="44"/>
      <c r="P61" s="42"/>
      <c r="Q61" s="43"/>
      <c r="R61" s="43"/>
      <c r="S61" s="43"/>
      <c r="T61" s="44"/>
      <c r="U61" s="42"/>
      <c r="V61" s="43"/>
      <c r="W61" s="43"/>
      <c r="X61" s="43"/>
      <c r="Y61" s="44"/>
      <c r="Z61" s="42"/>
      <c r="AA61" s="43"/>
      <c r="AB61" s="43"/>
      <c r="AC61" s="43"/>
      <c r="AD61" s="44"/>
      <c r="AE61" s="42"/>
      <c r="AF61" s="43"/>
      <c r="AG61" s="43"/>
      <c r="AH61" s="43"/>
      <c r="AI61" s="44"/>
      <c r="AJ61" s="42">
        <v>0</v>
      </c>
      <c r="AK61" s="43">
        <v>56</v>
      </c>
      <c r="AL61" s="43">
        <v>0</v>
      </c>
      <c r="AM61" s="43" t="s">
        <v>157</v>
      </c>
      <c r="AN61" s="44">
        <v>15</v>
      </c>
      <c r="AO61" s="222" t="s">
        <v>49</v>
      </c>
      <c r="AP61" s="223"/>
    </row>
    <row r="62" spans="1:42" ht="12.75">
      <c r="A62" s="39">
        <v>48</v>
      </c>
      <c r="B62" s="52" t="s">
        <v>148</v>
      </c>
      <c r="C62" s="52" t="s">
        <v>63</v>
      </c>
      <c r="D62" s="31">
        <f t="shared" si="10"/>
        <v>20</v>
      </c>
      <c r="E62" s="29">
        <f>SUM(J62,O62,T62,Y62,AD62,AI62,AN62)</f>
        <v>4</v>
      </c>
      <c r="F62" s="42"/>
      <c r="G62" s="43"/>
      <c r="H62" s="43"/>
      <c r="I62" s="43"/>
      <c r="J62" s="44"/>
      <c r="K62" s="42"/>
      <c r="L62" s="43"/>
      <c r="M62" s="43"/>
      <c r="N62" s="43"/>
      <c r="O62" s="44"/>
      <c r="P62" s="42"/>
      <c r="Q62" s="43"/>
      <c r="R62" s="43"/>
      <c r="S62" s="43"/>
      <c r="T62" s="44"/>
      <c r="U62" s="42"/>
      <c r="V62" s="43"/>
      <c r="W62" s="43"/>
      <c r="X62" s="43"/>
      <c r="Y62" s="44"/>
      <c r="Z62" s="42"/>
      <c r="AA62" s="43"/>
      <c r="AB62" s="43"/>
      <c r="AC62" s="43"/>
      <c r="AD62" s="44"/>
      <c r="AE62" s="42"/>
      <c r="AF62" s="43"/>
      <c r="AG62" s="43"/>
      <c r="AH62" s="43"/>
      <c r="AI62" s="44"/>
      <c r="AJ62" s="42">
        <v>0</v>
      </c>
      <c r="AK62" s="43">
        <v>0</v>
      </c>
      <c r="AL62" s="43">
        <v>20</v>
      </c>
      <c r="AM62" s="43" t="s">
        <v>156</v>
      </c>
      <c r="AN62" s="44">
        <v>4</v>
      </c>
      <c r="AO62" s="222" t="s">
        <v>49</v>
      </c>
      <c r="AP62" s="223"/>
    </row>
    <row r="63" spans="1:42" ht="13.5" thickBot="1">
      <c r="A63" s="39">
        <v>49</v>
      </c>
      <c r="B63" s="58"/>
      <c r="C63" s="59" t="s">
        <v>89</v>
      </c>
      <c r="D63" s="15">
        <f t="shared" si="10"/>
        <v>16</v>
      </c>
      <c r="E63" s="60">
        <f>SUM(J63,O63,T63,Y63,AD63,AI63,AN63)</f>
        <v>5</v>
      </c>
      <c r="F63" s="61"/>
      <c r="G63" s="62"/>
      <c r="H63" s="62"/>
      <c r="I63" s="62"/>
      <c r="J63" s="63"/>
      <c r="K63" s="61"/>
      <c r="L63" s="62"/>
      <c r="M63" s="62"/>
      <c r="N63" s="62"/>
      <c r="O63" s="63"/>
      <c r="P63" s="61"/>
      <c r="Q63" s="62"/>
      <c r="R63" s="62"/>
      <c r="S63" s="62"/>
      <c r="T63" s="63"/>
      <c r="U63" s="61"/>
      <c r="V63" s="62"/>
      <c r="W63" s="64"/>
      <c r="X63" s="65"/>
      <c r="Y63" s="63"/>
      <c r="Z63" s="61"/>
      <c r="AA63" s="62"/>
      <c r="AB63" s="62"/>
      <c r="AC63" s="62"/>
      <c r="AD63" s="63"/>
      <c r="AE63" s="61">
        <v>8</v>
      </c>
      <c r="AF63" s="62">
        <v>0</v>
      </c>
      <c r="AG63" s="62">
        <v>8</v>
      </c>
      <c r="AH63" s="62" t="s">
        <v>25</v>
      </c>
      <c r="AI63" s="63">
        <v>5</v>
      </c>
      <c r="AJ63" s="66"/>
      <c r="AK63" s="67"/>
      <c r="AL63" s="67"/>
      <c r="AM63" s="67"/>
      <c r="AN63" s="68"/>
      <c r="AO63" s="69"/>
      <c r="AP63" s="70"/>
    </row>
    <row r="64" spans="1:42" ht="13.5" thickBot="1">
      <c r="A64" s="71"/>
      <c r="B64" s="72"/>
      <c r="C64" s="73"/>
      <c r="D64" s="152">
        <f>D9+D20+D28+D51</f>
        <v>740</v>
      </c>
      <c r="E64" s="152">
        <f>E9+E20+E28+E51</f>
        <v>200</v>
      </c>
      <c r="F64" s="152">
        <f>F9+F20+F28+F51</f>
        <v>74</v>
      </c>
      <c r="G64" s="152">
        <f>G9+G20+G28+G51</f>
        <v>20</v>
      </c>
      <c r="H64" s="152">
        <f>H9+H20+H28+H51</f>
        <v>12</v>
      </c>
      <c r="I64" s="74"/>
      <c r="J64" s="152">
        <f>J9+J20+J28+J51</f>
        <v>28</v>
      </c>
      <c r="K64" s="152">
        <f>K9+K20+K28+K51</f>
        <v>72</v>
      </c>
      <c r="L64" s="152">
        <f>L9+L20+L28+L51</f>
        <v>20</v>
      </c>
      <c r="M64" s="152">
        <f>M9+M20+M28+M51</f>
        <v>36</v>
      </c>
      <c r="N64" s="152"/>
      <c r="O64" s="152">
        <f aca="true" t="shared" si="12" ref="O64:AL64">O9+O20+O28+O51</f>
        <v>32</v>
      </c>
      <c r="P64" s="152">
        <f t="shared" si="12"/>
        <v>60</v>
      </c>
      <c r="Q64" s="152">
        <f t="shared" si="12"/>
        <v>24</v>
      </c>
      <c r="R64" s="152">
        <f t="shared" si="12"/>
        <v>44</v>
      </c>
      <c r="S64" s="152"/>
      <c r="T64" s="152">
        <f t="shared" si="12"/>
        <v>33</v>
      </c>
      <c r="U64" s="152">
        <f t="shared" si="12"/>
        <v>56</v>
      </c>
      <c r="V64" s="152">
        <f t="shared" si="12"/>
        <v>4</v>
      </c>
      <c r="W64" s="152">
        <f t="shared" si="12"/>
        <v>32</v>
      </c>
      <c r="X64" s="152"/>
      <c r="Y64" s="152">
        <f t="shared" si="12"/>
        <v>28</v>
      </c>
      <c r="Z64" s="152">
        <f t="shared" si="12"/>
        <v>56</v>
      </c>
      <c r="AA64" s="152">
        <f t="shared" si="12"/>
        <v>8</v>
      </c>
      <c r="AB64" s="152">
        <f t="shared" si="12"/>
        <v>28</v>
      </c>
      <c r="AC64" s="152"/>
      <c r="AD64" s="152">
        <f t="shared" si="12"/>
        <v>25</v>
      </c>
      <c r="AE64" s="152">
        <f t="shared" si="12"/>
        <v>40</v>
      </c>
      <c r="AF64" s="152">
        <f t="shared" si="12"/>
        <v>12</v>
      </c>
      <c r="AG64" s="152">
        <f t="shared" si="12"/>
        <v>30</v>
      </c>
      <c r="AH64" s="152"/>
      <c r="AI64" s="152">
        <f t="shared" si="12"/>
        <v>24</v>
      </c>
      <c r="AJ64" s="152">
        <f t="shared" si="12"/>
        <v>32</v>
      </c>
      <c r="AK64" s="152">
        <f t="shared" si="12"/>
        <v>56</v>
      </c>
      <c r="AL64" s="152">
        <f t="shared" si="12"/>
        <v>24</v>
      </c>
      <c r="AM64" s="152"/>
      <c r="AN64" s="152">
        <f>AN9+AN20+AN28+AN51</f>
        <v>30</v>
      </c>
      <c r="AO64" s="75"/>
      <c r="AP64" s="76"/>
    </row>
    <row r="65" spans="1:42" ht="12.75">
      <c r="A65" s="153"/>
      <c r="B65" s="154"/>
      <c r="C65" s="77" t="s">
        <v>20</v>
      </c>
      <c r="D65" s="155"/>
      <c r="E65" s="31"/>
      <c r="F65" s="156"/>
      <c r="G65" s="157"/>
      <c r="H65" s="102"/>
      <c r="I65" s="158">
        <f>COUNTIF(I11:I62,"s")</f>
        <v>0</v>
      </c>
      <c r="J65" s="159"/>
      <c r="K65" s="156"/>
      <c r="L65" s="160"/>
      <c r="M65" s="102"/>
      <c r="N65" s="158">
        <f>COUNTIF(N11:N62,"s")</f>
        <v>0</v>
      </c>
      <c r="O65" s="126"/>
      <c r="P65" s="161"/>
      <c r="Q65" s="157"/>
      <c r="R65" s="162"/>
      <c r="S65" s="158">
        <f>COUNTIF(S11:S62,"s")</f>
        <v>0</v>
      </c>
      <c r="T65" s="126"/>
      <c r="U65" s="161"/>
      <c r="V65" s="157"/>
      <c r="W65" s="162"/>
      <c r="X65" s="158">
        <f>COUNTIF(X11:X62,"s")</f>
        <v>0</v>
      </c>
      <c r="Y65" s="126"/>
      <c r="Z65" s="161"/>
      <c r="AA65" s="157"/>
      <c r="AB65" s="162"/>
      <c r="AC65" s="158">
        <f>COUNTIF(AC11:AC62,"s")</f>
        <v>0</v>
      </c>
      <c r="AD65" s="126"/>
      <c r="AE65" s="156"/>
      <c r="AF65" s="163"/>
      <c r="AG65" s="102"/>
      <c r="AH65" s="158">
        <f>COUNTIF(AH11:AH62,"s")</f>
        <v>0</v>
      </c>
      <c r="AI65" s="159"/>
      <c r="AJ65" s="164"/>
      <c r="AK65" s="165"/>
      <c r="AL65" s="102"/>
      <c r="AM65" s="158">
        <f>COUNTIF(AM11:AM62,"s")</f>
        <v>0</v>
      </c>
      <c r="AN65" s="159"/>
      <c r="AO65" s="12"/>
      <c r="AP65" s="13"/>
    </row>
    <row r="66" spans="1:42" ht="12.75">
      <c r="A66" s="104"/>
      <c r="B66" s="166"/>
      <c r="C66" s="34" t="s">
        <v>21</v>
      </c>
      <c r="D66" s="167"/>
      <c r="E66" s="148"/>
      <c r="F66" s="168"/>
      <c r="G66" s="169"/>
      <c r="H66" s="47"/>
      <c r="I66" s="48">
        <f>COUNTIF(I11:I62,"v")</f>
        <v>4</v>
      </c>
      <c r="J66" s="49"/>
      <c r="K66" s="168"/>
      <c r="L66" s="170"/>
      <c r="M66" s="47"/>
      <c r="N66" s="48">
        <f>COUNTIF(N11:N62,"v")</f>
        <v>5</v>
      </c>
      <c r="O66" s="44"/>
      <c r="P66" s="171"/>
      <c r="Q66" s="172"/>
      <c r="R66" s="173"/>
      <c r="S66" s="48">
        <f>COUNTIF(S11:S62,"v")</f>
        <v>5</v>
      </c>
      <c r="T66" s="44"/>
      <c r="U66" s="171"/>
      <c r="V66" s="172"/>
      <c r="W66" s="173"/>
      <c r="X66" s="48">
        <f>COUNTIF(X11:X62,"v")</f>
        <v>3</v>
      </c>
      <c r="Y66" s="44"/>
      <c r="Z66" s="171"/>
      <c r="AA66" s="172"/>
      <c r="AB66" s="173"/>
      <c r="AC66" s="48">
        <f>COUNTIF(AC11:AC62,"v")</f>
        <v>4</v>
      </c>
      <c r="AD66" s="44"/>
      <c r="AE66" s="168"/>
      <c r="AF66" s="169"/>
      <c r="AG66" s="47"/>
      <c r="AH66" s="48">
        <f>COUNTIF(AH11:AH62,"v")</f>
        <v>2</v>
      </c>
      <c r="AI66" s="49"/>
      <c r="AJ66" s="168"/>
      <c r="AK66" s="169"/>
      <c r="AL66" s="47"/>
      <c r="AM66" s="48">
        <f>COUNTIF(AM11:AM62,"v")</f>
        <v>2</v>
      </c>
      <c r="AN66" s="44"/>
      <c r="AO66" s="12"/>
      <c r="AP66" s="13"/>
    </row>
    <row r="67" spans="1:42" ht="12.75">
      <c r="A67" s="174"/>
      <c r="B67" s="166"/>
      <c r="C67" s="52" t="s">
        <v>155</v>
      </c>
      <c r="D67" s="167"/>
      <c r="E67" s="175"/>
      <c r="F67" s="168"/>
      <c r="G67" s="169"/>
      <c r="H67" s="47"/>
      <c r="I67" s="48">
        <f>COUNTIF(I11:I62,"é")</f>
        <v>2</v>
      </c>
      <c r="J67" s="49"/>
      <c r="K67" s="168"/>
      <c r="L67" s="170"/>
      <c r="M67" s="47"/>
      <c r="N67" s="48">
        <f>COUNTIF(N11:N62,"é")</f>
        <v>4</v>
      </c>
      <c r="O67" s="49"/>
      <c r="P67" s="168"/>
      <c r="Q67" s="169"/>
      <c r="R67" s="47"/>
      <c r="S67" s="48">
        <f>COUNTIF(S11:S62,"é")</f>
        <v>3</v>
      </c>
      <c r="T67" s="49"/>
      <c r="U67" s="168"/>
      <c r="V67" s="169"/>
      <c r="W67" s="47"/>
      <c r="X67" s="48">
        <f>COUNTIF(X11:X62,"é")</f>
        <v>4</v>
      </c>
      <c r="Y67" s="49"/>
      <c r="Z67" s="168"/>
      <c r="AA67" s="169"/>
      <c r="AB67" s="47"/>
      <c r="AC67" s="48">
        <f>COUNTIF(AC11:AC62,"é")</f>
        <v>2</v>
      </c>
      <c r="AD67" s="49"/>
      <c r="AE67" s="168"/>
      <c r="AF67" s="169"/>
      <c r="AG67" s="47"/>
      <c r="AH67" s="48">
        <f>COUNTIF(AH11:AH62,"é")</f>
        <v>3</v>
      </c>
      <c r="AI67" s="49"/>
      <c r="AJ67" s="168"/>
      <c r="AK67" s="169"/>
      <c r="AL67" s="47"/>
      <c r="AM67" s="48">
        <f>COUNTIF(AM11:AM62,"é")</f>
        <v>3</v>
      </c>
      <c r="AN67" s="49"/>
      <c r="AO67" s="12"/>
      <c r="AP67" s="13"/>
    </row>
    <row r="68" spans="1:42" ht="12.75">
      <c r="A68" s="201"/>
      <c r="B68" s="166"/>
      <c r="C68" s="52" t="s">
        <v>145</v>
      </c>
      <c r="D68" s="167"/>
      <c r="E68" s="175"/>
      <c r="F68" s="168"/>
      <c r="G68" s="169"/>
      <c r="H68" s="47"/>
      <c r="I68" s="48"/>
      <c r="J68" s="49"/>
      <c r="K68" s="168"/>
      <c r="L68" s="170"/>
      <c r="M68" s="47"/>
      <c r="N68" s="48"/>
      <c r="O68" s="49"/>
      <c r="P68" s="168"/>
      <c r="Q68" s="169"/>
      <c r="R68" s="47"/>
      <c r="S68" s="48"/>
      <c r="T68" s="49"/>
      <c r="U68" s="168"/>
      <c r="V68" s="169"/>
      <c r="W68" s="47"/>
      <c r="X68" s="48"/>
      <c r="Y68" s="49"/>
      <c r="Z68" s="168"/>
      <c r="AA68" s="169"/>
      <c r="AB68" s="47"/>
      <c r="AC68" s="48"/>
      <c r="AD68" s="49"/>
      <c r="AE68" s="168"/>
      <c r="AF68" s="169"/>
      <c r="AG68" s="47"/>
      <c r="AH68" s="48"/>
      <c r="AI68" s="49"/>
      <c r="AJ68" s="168"/>
      <c r="AK68" s="169"/>
      <c r="AL68" s="47"/>
      <c r="AM68" s="48">
        <v>1</v>
      </c>
      <c r="AN68" s="49"/>
      <c r="AO68" s="12"/>
      <c r="AP68" s="13"/>
    </row>
    <row r="69" spans="1:42" ht="12.75">
      <c r="A69" s="176"/>
      <c r="B69" s="166"/>
      <c r="C69" s="78" t="s">
        <v>65</v>
      </c>
      <c r="D69" s="177"/>
      <c r="E69" s="178"/>
      <c r="F69" s="179"/>
      <c r="G69" s="180"/>
      <c r="H69" s="181"/>
      <c r="I69" s="182"/>
      <c r="J69" s="183"/>
      <c r="K69" s="179"/>
      <c r="L69" s="184"/>
      <c r="M69" s="181"/>
      <c r="N69" s="182"/>
      <c r="O69" s="183"/>
      <c r="P69" s="179"/>
      <c r="Q69" s="180"/>
      <c r="R69" s="181"/>
      <c r="S69" s="182"/>
      <c r="T69" s="183"/>
      <c r="U69" s="179"/>
      <c r="V69" s="180"/>
      <c r="W69" s="181"/>
      <c r="X69" s="182"/>
      <c r="Y69" s="183"/>
      <c r="Z69" s="179"/>
      <c r="AA69" s="180"/>
      <c r="AB69" s="181"/>
      <c r="AC69" s="182"/>
      <c r="AD69" s="183"/>
      <c r="AE69" s="179"/>
      <c r="AF69" s="180"/>
      <c r="AG69" s="181"/>
      <c r="AH69" s="182"/>
      <c r="AI69" s="183"/>
      <c r="AJ69" s="179"/>
      <c r="AK69" s="180"/>
      <c r="AL69" s="181"/>
      <c r="AM69" s="182"/>
      <c r="AN69" s="185"/>
      <c r="AO69" s="79"/>
      <c r="AP69" s="87"/>
    </row>
    <row r="70" spans="1:42" ht="12.75">
      <c r="A70" s="141">
        <v>49</v>
      </c>
      <c r="B70" s="10"/>
      <c r="C70" s="80" t="s">
        <v>66</v>
      </c>
      <c r="D70" s="81">
        <f>SUM(F70,G70,H70,K70,L70,M70,P70,Q70,R70,U70,V70,W70,Z70,AA70,AB70,AE70,AF70,AG70,AJ70,AK70,AL70)</f>
        <v>8</v>
      </c>
      <c r="E70" s="29">
        <f>SUM(J70,O70,T70,Y70,AD70,AI70,AN70)</f>
        <v>3</v>
      </c>
      <c r="F70" s="45"/>
      <c r="G70" s="46"/>
      <c r="H70" s="47"/>
      <c r="I70" s="48"/>
      <c r="J70" s="49"/>
      <c r="K70" s="45"/>
      <c r="L70" s="82"/>
      <c r="M70" s="47"/>
      <c r="N70" s="48"/>
      <c r="O70" s="49"/>
      <c r="P70" s="45"/>
      <c r="Q70" s="46"/>
      <c r="R70" s="47"/>
      <c r="S70" s="48"/>
      <c r="T70" s="49"/>
      <c r="U70" s="45">
        <v>8</v>
      </c>
      <c r="V70" s="46">
        <v>0</v>
      </c>
      <c r="W70" s="47">
        <v>0</v>
      </c>
      <c r="X70" s="48" t="s">
        <v>156</v>
      </c>
      <c r="Y70" s="49">
        <v>3</v>
      </c>
      <c r="Z70" s="45"/>
      <c r="AA70" s="46"/>
      <c r="AB70" s="47"/>
      <c r="AC70" s="48"/>
      <c r="AD70" s="49"/>
      <c r="AE70" s="45"/>
      <c r="AF70" s="46"/>
      <c r="AG70" s="47"/>
      <c r="AH70" s="48"/>
      <c r="AI70" s="49"/>
      <c r="AJ70" s="45"/>
      <c r="AK70" s="46"/>
      <c r="AL70" s="47"/>
      <c r="AM70" s="48"/>
      <c r="AN70" s="49"/>
      <c r="AO70" s="79"/>
      <c r="AP70" s="87"/>
    </row>
    <row r="71" spans="1:42" ht="12.75">
      <c r="A71" s="141">
        <v>50</v>
      </c>
      <c r="B71" s="166"/>
      <c r="C71" s="83" t="s">
        <v>67</v>
      </c>
      <c r="D71" s="31">
        <f>SUM(F71,G71,H71,K71,L71,M71,P71,Q71,R71,U71,V71,W71,Z71,AA71,AB71,AE71,AF71,AG71,AJ71,AK71,AL71)</f>
        <v>8</v>
      </c>
      <c r="E71" s="29">
        <f>SUM(J71,O71,T71,Y71,AD71,AI71,AN71)</f>
        <v>3</v>
      </c>
      <c r="F71" s="45"/>
      <c r="G71" s="46"/>
      <c r="H71" s="47"/>
      <c r="I71" s="48"/>
      <c r="J71" s="49"/>
      <c r="K71" s="45"/>
      <c r="L71" s="46"/>
      <c r="M71" s="47"/>
      <c r="N71" s="48"/>
      <c r="O71" s="49"/>
      <c r="P71" s="45"/>
      <c r="Q71" s="46"/>
      <c r="R71" s="47"/>
      <c r="S71" s="48"/>
      <c r="T71" s="49"/>
      <c r="U71" s="45"/>
      <c r="V71" s="46"/>
      <c r="W71" s="47"/>
      <c r="X71" s="48"/>
      <c r="Y71" s="49"/>
      <c r="Z71" s="45"/>
      <c r="AA71" s="46"/>
      <c r="AB71" s="47"/>
      <c r="AC71" s="48"/>
      <c r="AD71" s="49"/>
      <c r="AE71" s="45">
        <v>8</v>
      </c>
      <c r="AF71" s="46">
        <v>0</v>
      </c>
      <c r="AG71" s="47">
        <v>0</v>
      </c>
      <c r="AH71" s="48" t="s">
        <v>156</v>
      </c>
      <c r="AI71" s="49">
        <v>3</v>
      </c>
      <c r="AJ71" s="45"/>
      <c r="AK71" s="46"/>
      <c r="AL71" s="47"/>
      <c r="AM71" s="48"/>
      <c r="AN71" s="49"/>
      <c r="AO71" s="12"/>
      <c r="AP71" s="13"/>
    </row>
    <row r="72" spans="1:42" ht="13.5" thickBot="1">
      <c r="A72" s="141">
        <v>51</v>
      </c>
      <c r="B72" s="166"/>
      <c r="C72" s="80" t="s">
        <v>68</v>
      </c>
      <c r="D72" s="31">
        <v>8</v>
      </c>
      <c r="E72" s="29">
        <f>SUM(J72,O72,T72,Y72,AD72,AI72,AN72)</f>
        <v>4</v>
      </c>
      <c r="F72" s="45"/>
      <c r="G72" s="46"/>
      <c r="H72" s="47"/>
      <c r="I72" s="48"/>
      <c r="J72" s="49"/>
      <c r="K72" s="45"/>
      <c r="L72" s="46"/>
      <c r="M72" s="47"/>
      <c r="N72" s="48"/>
      <c r="O72" s="49"/>
      <c r="P72" s="45"/>
      <c r="Q72" s="46"/>
      <c r="R72" s="47"/>
      <c r="S72" s="48"/>
      <c r="T72" s="49"/>
      <c r="U72" s="45"/>
      <c r="V72" s="46"/>
      <c r="W72" s="47"/>
      <c r="X72" s="48"/>
      <c r="Y72" s="49"/>
      <c r="Z72" s="45"/>
      <c r="AA72" s="46"/>
      <c r="AB72" s="47"/>
      <c r="AC72" s="48"/>
      <c r="AD72" s="49"/>
      <c r="AE72" s="45">
        <v>8</v>
      </c>
      <c r="AF72" s="46">
        <v>0</v>
      </c>
      <c r="AG72" s="47">
        <v>0</v>
      </c>
      <c r="AH72" s="48" t="s">
        <v>156</v>
      </c>
      <c r="AI72" s="49">
        <v>4</v>
      </c>
      <c r="AJ72" s="45"/>
      <c r="AK72" s="46"/>
      <c r="AL72" s="47"/>
      <c r="AM72" s="48"/>
      <c r="AN72" s="49"/>
      <c r="AO72" s="12"/>
      <c r="AP72" s="13"/>
    </row>
    <row r="73" spans="1:42" ht="13.5" thickBot="1">
      <c r="A73" s="84"/>
      <c r="B73" s="204" t="s">
        <v>48</v>
      </c>
      <c r="C73" s="85"/>
      <c r="D73" s="186">
        <f>D64+D70+D71+D72</f>
        <v>764</v>
      </c>
      <c r="E73" s="186">
        <f>E64+E70+E71+E72</f>
        <v>210</v>
      </c>
      <c r="F73" s="186">
        <f>F64+F70+F71+F72</f>
        <v>74</v>
      </c>
      <c r="G73" s="186">
        <f>G64+G70+G71+G72</f>
        <v>20</v>
      </c>
      <c r="H73" s="186">
        <f>H64+H70+H71+H72</f>
        <v>12</v>
      </c>
      <c r="I73" s="186"/>
      <c r="J73" s="186">
        <f>J64+J70+J71+J72</f>
        <v>28</v>
      </c>
      <c r="K73" s="186">
        <f>K64+K70+K71+K72</f>
        <v>72</v>
      </c>
      <c r="L73" s="186">
        <f>L64+L70+L71+L72</f>
        <v>20</v>
      </c>
      <c r="M73" s="186">
        <f>M64+M70+M71+M72</f>
        <v>36</v>
      </c>
      <c r="N73" s="186"/>
      <c r="O73" s="186">
        <f>O64+O70+O71+O72</f>
        <v>32</v>
      </c>
      <c r="P73" s="186">
        <f>P64+P70+P71+P72</f>
        <v>60</v>
      </c>
      <c r="Q73" s="186">
        <f>Q64+Q70+Q71+Q72</f>
        <v>24</v>
      </c>
      <c r="R73" s="186">
        <f>R64+R70+R71+R72</f>
        <v>44</v>
      </c>
      <c r="S73" s="186"/>
      <c r="T73" s="186">
        <f>T64+T70+T71+T72</f>
        <v>33</v>
      </c>
      <c r="U73" s="186">
        <f>U64+U70+U71+U72</f>
        <v>64</v>
      </c>
      <c r="V73" s="186">
        <f>V64+V70+V71+V72</f>
        <v>4</v>
      </c>
      <c r="W73" s="186">
        <f>W64+W70+W71+W72</f>
        <v>32</v>
      </c>
      <c r="X73" s="186"/>
      <c r="Y73" s="186">
        <f>Y64+Y70+Y71+Y72</f>
        <v>31</v>
      </c>
      <c r="Z73" s="186">
        <f>Z64+Z70+Z71+Z72</f>
        <v>56</v>
      </c>
      <c r="AA73" s="186">
        <f>AA64+AA70+AA71+AA72</f>
        <v>8</v>
      </c>
      <c r="AB73" s="186">
        <f>AB64+AB70+AB71+AB72</f>
        <v>28</v>
      </c>
      <c r="AC73" s="186"/>
      <c r="AD73" s="186">
        <f>AD64+AD70+AD71+AD72</f>
        <v>25</v>
      </c>
      <c r="AE73" s="186">
        <f>AE64+AE70+AE71+AE72</f>
        <v>56</v>
      </c>
      <c r="AF73" s="186">
        <f>AF64+AF70+AF71+AF72</f>
        <v>12</v>
      </c>
      <c r="AG73" s="186">
        <f>AG64+AG70+AG71+AG72</f>
        <v>30</v>
      </c>
      <c r="AH73" s="186"/>
      <c r="AI73" s="186">
        <f>AI64+AI70+AI71+AI72</f>
        <v>31</v>
      </c>
      <c r="AJ73" s="186">
        <f>AJ64+AJ70+AJ71+AJ72</f>
        <v>32</v>
      </c>
      <c r="AK73" s="186">
        <f>AK64+AK70+AK71+AK72</f>
        <v>56</v>
      </c>
      <c r="AL73" s="186">
        <f>AL64+AL70+AL71+AL72</f>
        <v>24</v>
      </c>
      <c r="AM73" s="186"/>
      <c r="AN73" s="186">
        <f>AN64+AN70+AN71+AN72</f>
        <v>30</v>
      </c>
      <c r="AO73" s="79"/>
      <c r="AP73" s="16"/>
    </row>
    <row r="74" spans="1:42" ht="12.75">
      <c r="A74" s="102"/>
      <c r="B74" s="7"/>
      <c r="C74" s="200" t="s">
        <v>70</v>
      </c>
      <c r="D74" s="86">
        <f>SUM(F74,K74,P74,U74,Z74,AE74,AJ74)</f>
        <v>764</v>
      </c>
      <c r="E74" s="86"/>
      <c r="F74" s="102">
        <f>SUM(F73,G73,H73)</f>
        <v>106</v>
      </c>
      <c r="G74" s="102"/>
      <c r="H74" s="102"/>
      <c r="I74" s="102"/>
      <c r="J74" s="102"/>
      <c r="K74" s="102">
        <f>SUM(K73,L73,M73)</f>
        <v>128</v>
      </c>
      <c r="L74" s="102"/>
      <c r="M74" s="102"/>
      <c r="N74" s="102"/>
      <c r="O74" s="102"/>
      <c r="P74" s="102">
        <f>SUM(P73,Q73,R73)</f>
        <v>128</v>
      </c>
      <c r="Q74" s="102"/>
      <c r="R74" s="102"/>
      <c r="S74" s="102"/>
      <c r="T74" s="102"/>
      <c r="U74" s="102">
        <f>SUM(U73,V73,W73)</f>
        <v>100</v>
      </c>
      <c r="V74" s="102"/>
      <c r="W74" s="102"/>
      <c r="X74" s="102"/>
      <c r="Y74" s="102"/>
      <c r="Z74" s="102">
        <f>SUM(Z73,AA73,AB73)</f>
        <v>92</v>
      </c>
      <c r="AA74" s="102"/>
      <c r="AB74" s="102"/>
      <c r="AC74" s="102"/>
      <c r="AD74" s="102"/>
      <c r="AE74" s="102">
        <f>SUM(AE73,AF73,AG73)</f>
        <v>98</v>
      </c>
      <c r="AF74" s="102"/>
      <c r="AG74" s="102"/>
      <c r="AH74" s="102"/>
      <c r="AI74" s="102"/>
      <c r="AJ74" s="102">
        <f>SUM(AJ73,AK73,AL73)</f>
        <v>112</v>
      </c>
      <c r="AK74" s="102"/>
      <c r="AL74" s="102"/>
      <c r="AM74" s="102"/>
      <c r="AN74" s="102"/>
      <c r="AO74" s="86"/>
      <c r="AP74" s="16"/>
    </row>
    <row r="75" spans="1:42" ht="12.75">
      <c r="A75" s="102"/>
      <c r="B75" s="7"/>
      <c r="C75" s="38"/>
      <c r="D75" s="86"/>
      <c r="E75" s="86"/>
      <c r="F75" s="102"/>
      <c r="G75" s="102"/>
      <c r="H75" s="102"/>
      <c r="I75" s="102"/>
      <c r="J75" s="102"/>
      <c r="K75" s="102"/>
      <c r="L75" s="102"/>
      <c r="M75" s="102"/>
      <c r="N75" s="102"/>
      <c r="O75" s="102"/>
      <c r="P75" s="102"/>
      <c r="Q75" s="102"/>
      <c r="R75" s="102"/>
      <c r="S75" s="102"/>
      <c r="T75" s="102"/>
      <c r="U75" s="102"/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2"/>
      <c r="AK75" s="102"/>
      <c r="AL75" s="102"/>
      <c r="AM75" s="102"/>
      <c r="AN75" s="102"/>
      <c r="AO75" s="102"/>
      <c r="AP75" s="38"/>
    </row>
    <row r="76" spans="1:42" ht="12.75">
      <c r="A76" s="79"/>
      <c r="B76" s="3"/>
      <c r="C76" s="87"/>
      <c r="D76" s="103"/>
      <c r="E76" s="103"/>
      <c r="F76" s="79"/>
      <c r="G76" s="79"/>
      <c r="H76" s="79"/>
      <c r="I76" s="79"/>
      <c r="J76" s="79"/>
      <c r="K76" s="79"/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79"/>
      <c r="W76" s="79"/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79"/>
      <c r="AO76" s="75"/>
      <c r="AP76" s="76"/>
    </row>
    <row r="77" spans="1:42" ht="12.75">
      <c r="A77" s="102"/>
      <c r="B77" s="88"/>
      <c r="C77" s="248" t="s">
        <v>98</v>
      </c>
      <c r="D77" s="249"/>
      <c r="E77" s="249"/>
      <c r="F77" s="249"/>
      <c r="G77" s="249"/>
      <c r="H77" s="249"/>
      <c r="I77" s="249"/>
      <c r="J77" s="187"/>
      <c r="K77" s="188"/>
      <c r="L77" s="99"/>
      <c r="M77" s="188"/>
      <c r="N77" s="188"/>
      <c r="O77" s="187"/>
      <c r="P77" s="188"/>
      <c r="Q77" s="188"/>
      <c r="R77" s="188"/>
      <c r="S77" s="188"/>
      <c r="T77" s="187"/>
      <c r="U77" s="188"/>
      <c r="V77" s="188"/>
      <c r="W77" s="188"/>
      <c r="X77" s="99"/>
      <c r="Y77" s="99"/>
      <c r="Z77" s="99"/>
      <c r="AA77" s="99"/>
      <c r="AB77" s="99"/>
      <c r="AC77" s="99"/>
      <c r="AD77" s="99"/>
      <c r="AE77" s="4"/>
      <c r="AF77" s="4"/>
      <c r="AG77" s="5"/>
      <c r="AH77" s="4"/>
      <c r="AI77" s="4"/>
      <c r="AJ77" s="6"/>
      <c r="AK77" s="6"/>
      <c r="AL77" s="5"/>
      <c r="AM77" s="5"/>
      <c r="AN77" s="187"/>
      <c r="AO77" s="7"/>
      <c r="AP77" s="38"/>
    </row>
    <row r="78" spans="1:42" ht="12.75" customHeight="1" thickBot="1">
      <c r="A78" s="102"/>
      <c r="B78" s="88"/>
      <c r="C78" s="89"/>
      <c r="D78" s="189"/>
      <c r="E78" s="189"/>
      <c r="F78" s="188"/>
      <c r="G78" s="188"/>
      <c r="H78" s="188"/>
      <c r="I78" s="188"/>
      <c r="J78" s="187"/>
      <c r="K78" s="190"/>
      <c r="L78" s="190"/>
      <c r="M78" s="190"/>
      <c r="N78" s="190"/>
      <c r="O78" s="191"/>
      <c r="P78" s="190"/>
      <c r="Q78" s="190"/>
      <c r="R78" s="190"/>
      <c r="S78" s="190"/>
      <c r="T78" s="191"/>
      <c r="U78" s="188"/>
      <c r="V78" s="188"/>
      <c r="W78" s="188"/>
      <c r="X78" s="248" t="s">
        <v>97</v>
      </c>
      <c r="Y78" s="248"/>
      <c r="Z78" s="248"/>
      <c r="AA78" s="248"/>
      <c r="AB78" s="248"/>
      <c r="AC78" s="248"/>
      <c r="AD78" s="248"/>
      <c r="AE78" s="192"/>
      <c r="AF78" s="192"/>
      <c r="AG78" s="192"/>
      <c r="AH78" s="192"/>
      <c r="AI78" s="192"/>
      <c r="AJ78" s="192"/>
      <c r="AK78" s="192"/>
      <c r="AL78" s="192"/>
      <c r="AM78" s="192"/>
      <c r="AN78" s="187"/>
      <c r="AO78" s="7"/>
      <c r="AP78" s="38"/>
    </row>
    <row r="79" spans="1:42" ht="26.25" customHeight="1" thickBot="1">
      <c r="A79" s="79"/>
      <c r="B79" s="90" t="s">
        <v>0</v>
      </c>
      <c r="C79" s="90" t="s">
        <v>1</v>
      </c>
      <c r="D79" s="91" t="s">
        <v>2</v>
      </c>
      <c r="E79" s="91" t="s">
        <v>23</v>
      </c>
      <c r="F79" s="92" t="s">
        <v>11</v>
      </c>
      <c r="G79" s="93" t="s">
        <v>12</v>
      </c>
      <c r="H79" s="93" t="s">
        <v>13</v>
      </c>
      <c r="I79" s="93" t="s">
        <v>14</v>
      </c>
      <c r="J79" s="94" t="s">
        <v>15</v>
      </c>
      <c r="K79" s="253" t="s">
        <v>51</v>
      </c>
      <c r="L79" s="254"/>
      <c r="M79" s="254"/>
      <c r="N79" s="254"/>
      <c r="O79" s="254"/>
      <c r="P79" s="254"/>
      <c r="Q79" s="254"/>
      <c r="R79" s="254"/>
      <c r="S79" s="254"/>
      <c r="T79" s="255"/>
      <c r="U79" s="95"/>
      <c r="V79" s="95"/>
      <c r="W79" s="95"/>
      <c r="X79" s="9"/>
      <c r="Y79" s="9"/>
      <c r="Z79" s="96"/>
      <c r="AA79" s="96"/>
      <c r="AB79" s="9"/>
      <c r="AC79" s="9"/>
      <c r="AD79" s="9"/>
      <c r="AE79" s="7"/>
      <c r="AF79" s="7"/>
      <c r="AG79" s="7"/>
      <c r="AH79" s="7"/>
      <c r="AI79" s="7"/>
      <c r="AJ79" s="7"/>
      <c r="AK79" s="7"/>
      <c r="AL79" s="7"/>
      <c r="AM79" s="7"/>
      <c r="AN79" s="97"/>
      <c r="AO79" s="12"/>
      <c r="AP79" s="13"/>
    </row>
    <row r="80" spans="1:42" ht="12.75">
      <c r="A80" s="77"/>
      <c r="B80" s="25" t="s">
        <v>152</v>
      </c>
      <c r="C80" s="53" t="s">
        <v>58</v>
      </c>
      <c r="D80" s="31">
        <f>SUM(F80,G80,H80,K80,L80,M80,P80,Q80,R80,U80,V80,W80,Z80,AA80,AB80,AE80,AF80,AG80,AJ80,AK80,AL80)</f>
        <v>8</v>
      </c>
      <c r="E80" s="29">
        <f>SUM(J80,O80,T80,X80,AD80,AI80,AN80)</f>
        <v>3</v>
      </c>
      <c r="F80" s="124">
        <v>8</v>
      </c>
      <c r="G80" s="125">
        <v>0</v>
      </c>
      <c r="H80" s="125">
        <v>0</v>
      </c>
      <c r="I80" s="125" t="s">
        <v>22</v>
      </c>
      <c r="J80" s="126">
        <v>3</v>
      </c>
      <c r="K80" s="193"/>
      <c r="L80" s="194"/>
      <c r="M80" s="256"/>
      <c r="N80" s="256"/>
      <c r="O80" s="256"/>
      <c r="P80" s="256"/>
      <c r="Q80" s="256"/>
      <c r="R80" s="256"/>
      <c r="S80" s="256"/>
      <c r="T80" s="257"/>
      <c r="U80" s="98"/>
      <c r="V80" s="98"/>
      <c r="W80" s="98"/>
      <c r="X80" s="260" t="s">
        <v>113</v>
      </c>
      <c r="Y80" s="261"/>
      <c r="Z80" s="261"/>
      <c r="AA80" s="261"/>
      <c r="AB80" s="261"/>
      <c r="AC80" s="261"/>
      <c r="AD80" s="262"/>
      <c r="AE80" s="7"/>
      <c r="AF80" s="7"/>
      <c r="AG80" s="7"/>
      <c r="AH80" s="7"/>
      <c r="AI80" s="7"/>
      <c r="AJ80" s="7"/>
      <c r="AK80" s="7"/>
      <c r="AL80" s="7"/>
      <c r="AM80" s="7"/>
      <c r="AN80" s="38"/>
      <c r="AO80" s="38"/>
      <c r="AP80" s="38"/>
    </row>
    <row r="81" spans="1:42" ht="12.75">
      <c r="A81" s="77"/>
      <c r="B81" s="205" t="s">
        <v>142</v>
      </c>
      <c r="C81" s="57" t="s">
        <v>59</v>
      </c>
      <c r="D81" s="31">
        <f>SUM(F81,G81,H81,K81,L81,M81,P81,Q81,R81,U81,V81,W81,AB86,AC86,AD86,AE81,AF81,AG81,AJ81,AK81,AL81)</f>
        <v>8</v>
      </c>
      <c r="E81" s="29">
        <f>SUM(J81,O81,T81,AA86,AD81,AI81,AN81)</f>
        <v>3</v>
      </c>
      <c r="F81" s="124">
        <v>8</v>
      </c>
      <c r="G81" s="125">
        <v>0</v>
      </c>
      <c r="H81" s="125">
        <v>0</v>
      </c>
      <c r="I81" s="125" t="s">
        <v>22</v>
      </c>
      <c r="J81" s="126">
        <v>3</v>
      </c>
      <c r="K81" s="124"/>
      <c r="L81" s="125"/>
      <c r="M81" s="258"/>
      <c r="N81" s="258"/>
      <c r="O81" s="258"/>
      <c r="P81" s="258"/>
      <c r="Q81" s="258"/>
      <c r="R81" s="258"/>
      <c r="S81" s="258"/>
      <c r="T81" s="259"/>
      <c r="U81" s="88"/>
      <c r="V81" s="88"/>
      <c r="W81" s="88"/>
      <c r="X81" s="263"/>
      <c r="Y81" s="264"/>
      <c r="Z81" s="264"/>
      <c r="AA81" s="264"/>
      <c r="AB81" s="264"/>
      <c r="AC81" s="264"/>
      <c r="AD81" s="265"/>
      <c r="AE81" s="7"/>
      <c r="AF81" s="7"/>
      <c r="AG81" s="7"/>
      <c r="AH81" s="7"/>
      <c r="AI81" s="7"/>
      <c r="AJ81" s="7"/>
      <c r="AK81" s="7"/>
      <c r="AL81" s="7"/>
      <c r="AM81" s="7"/>
      <c r="AN81" s="98"/>
      <c r="AO81" s="38"/>
      <c r="AP81" s="38"/>
    </row>
    <row r="82" spans="1:42" ht="26.25" thickBot="1">
      <c r="A82" s="77"/>
      <c r="B82" s="52" t="s">
        <v>103</v>
      </c>
      <c r="C82" s="56" t="s">
        <v>99</v>
      </c>
      <c r="D82" s="31">
        <f>SUM(F82,G82,H82,K82,L82,M82,P82,Q82,R82,U82,V82,W82,Z82,AA82,AB82,AE82,AF82,AG82,AJ82,AK82,AL82)</f>
        <v>45</v>
      </c>
      <c r="E82" s="29">
        <f>SUM(J82,O82,T82,AA87,AD82,AI82,AN82)</f>
        <v>5</v>
      </c>
      <c r="F82" s="42">
        <v>8</v>
      </c>
      <c r="G82" s="43">
        <v>0</v>
      </c>
      <c r="H82" s="43">
        <v>8</v>
      </c>
      <c r="I82" s="43" t="s">
        <v>25</v>
      </c>
      <c r="J82" s="44">
        <v>5</v>
      </c>
      <c r="K82" s="124">
        <v>29</v>
      </c>
      <c r="L82" s="194"/>
      <c r="M82" s="250" t="s">
        <v>41</v>
      </c>
      <c r="N82" s="251"/>
      <c r="O82" s="251"/>
      <c r="P82" s="251"/>
      <c r="Q82" s="251"/>
      <c r="R82" s="251"/>
      <c r="S82" s="251"/>
      <c r="T82" s="252"/>
      <c r="U82" s="88"/>
      <c r="V82" s="88"/>
      <c r="W82" s="88"/>
      <c r="X82" s="266"/>
      <c r="Y82" s="267"/>
      <c r="Z82" s="267"/>
      <c r="AA82" s="267"/>
      <c r="AB82" s="267"/>
      <c r="AC82" s="267"/>
      <c r="AD82" s="268"/>
      <c r="AE82" s="99"/>
      <c r="AF82" s="99"/>
      <c r="AG82" s="99"/>
      <c r="AH82" s="99"/>
      <c r="AI82" s="99"/>
      <c r="AJ82" s="99"/>
      <c r="AK82" s="99"/>
      <c r="AL82" s="99"/>
      <c r="AM82" s="99"/>
      <c r="AN82" s="98"/>
      <c r="AO82" s="38"/>
      <c r="AP82" s="38"/>
    </row>
    <row r="83" spans="1:42" ht="12.75">
      <c r="A83" s="77"/>
      <c r="B83" s="52" t="s">
        <v>104</v>
      </c>
      <c r="C83" s="52" t="s">
        <v>100</v>
      </c>
      <c r="D83" s="31">
        <f>SUM(F83,G83,H83,K83,L83,M83,P83,Q83,R83,U83,V83,W83,Z83,AA83,AB83,AE83,AF83,AG83,AJ83,AK83,AL83)</f>
        <v>35</v>
      </c>
      <c r="E83" s="29">
        <f>SUM(J83,O83,T83,Y83,AD83,AI83,AN83)</f>
        <v>5</v>
      </c>
      <c r="F83" s="42">
        <v>8</v>
      </c>
      <c r="G83" s="43">
        <v>0</v>
      </c>
      <c r="H83" s="43">
        <v>8</v>
      </c>
      <c r="I83" s="43" t="s">
        <v>25</v>
      </c>
      <c r="J83" s="44">
        <v>5</v>
      </c>
      <c r="K83" s="124">
        <v>19</v>
      </c>
      <c r="L83" s="194"/>
      <c r="M83" s="242" t="s">
        <v>101</v>
      </c>
      <c r="N83" s="243"/>
      <c r="O83" s="243"/>
      <c r="P83" s="243"/>
      <c r="Q83" s="243"/>
      <c r="R83" s="243"/>
      <c r="S83" s="243"/>
      <c r="T83" s="244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38"/>
      <c r="AP83" s="38"/>
    </row>
    <row r="84" spans="1:42" ht="13.5" thickBot="1">
      <c r="A84" s="77"/>
      <c r="B84" s="58" t="s">
        <v>105</v>
      </c>
      <c r="C84" s="58" t="s">
        <v>102</v>
      </c>
      <c r="D84" s="100">
        <f>SUM(F84,G84,H84,K84,L84,M84,P84,Q84,R84,U84,V84,W84,Z84,AA84,AB84,AE84,AF84,AG84,AJ84,AK84,AL84)</f>
        <v>49</v>
      </c>
      <c r="E84" s="101">
        <f>SUM(J84,O84,T84,Y84,AD84,AI84,AN84)</f>
        <v>5</v>
      </c>
      <c r="F84" s="61">
        <v>8</v>
      </c>
      <c r="G84" s="62">
        <v>0</v>
      </c>
      <c r="H84" s="62">
        <v>8</v>
      </c>
      <c r="I84" s="62" t="s">
        <v>25</v>
      </c>
      <c r="J84" s="63">
        <v>5</v>
      </c>
      <c r="K84" s="61">
        <v>33</v>
      </c>
      <c r="L84" s="195"/>
      <c r="M84" s="245" t="s">
        <v>44</v>
      </c>
      <c r="N84" s="246"/>
      <c r="O84" s="246"/>
      <c r="P84" s="246"/>
      <c r="Q84" s="246"/>
      <c r="R84" s="246"/>
      <c r="S84" s="246"/>
      <c r="T84" s="247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38"/>
      <c r="AP84" s="38"/>
    </row>
    <row r="85" spans="1:42" ht="12.75">
      <c r="A85" s="102"/>
      <c r="B85" s="88"/>
      <c r="C85" s="89"/>
      <c r="D85" s="189"/>
      <c r="E85" s="189"/>
      <c r="F85" s="188"/>
      <c r="G85" s="188"/>
      <c r="H85" s="188"/>
      <c r="I85" s="188"/>
      <c r="J85" s="187"/>
      <c r="K85" s="188"/>
      <c r="L85" s="188"/>
      <c r="M85" s="188"/>
      <c r="N85" s="188"/>
      <c r="O85" s="187"/>
      <c r="P85" s="188"/>
      <c r="Q85" s="188"/>
      <c r="R85" s="188"/>
      <c r="S85" s="188"/>
      <c r="T85" s="187"/>
      <c r="U85" s="188"/>
      <c r="V85" s="188"/>
      <c r="W85" s="188"/>
      <c r="X85" s="188"/>
      <c r="Y85" s="187"/>
      <c r="Z85" s="188"/>
      <c r="AA85" s="188"/>
      <c r="AB85" s="188"/>
      <c r="AC85" s="188"/>
      <c r="AD85" s="187"/>
      <c r="AE85" s="188"/>
      <c r="AF85" s="188"/>
      <c r="AG85" s="188"/>
      <c r="AH85" s="188"/>
      <c r="AI85" s="187"/>
      <c r="AJ85" s="188"/>
      <c r="AK85" s="188"/>
      <c r="AL85" s="188"/>
      <c r="AM85" s="188"/>
      <c r="AN85" s="187"/>
      <c r="AO85" s="7"/>
      <c r="AP85" s="38"/>
    </row>
    <row r="86" spans="1:42" ht="12.75">
      <c r="A86" s="79"/>
      <c r="B86" s="3"/>
      <c r="C86" s="87"/>
      <c r="D86" s="103"/>
      <c r="E86" s="103"/>
      <c r="F86" s="79"/>
      <c r="G86" s="79"/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9"/>
      <c r="AA86" s="7"/>
      <c r="AB86" s="8"/>
      <c r="AC86" s="7"/>
      <c r="AD86" s="7"/>
      <c r="AE86" s="79"/>
      <c r="AF86" s="79"/>
      <c r="AG86" s="79"/>
      <c r="AH86" s="79"/>
      <c r="AI86" s="79"/>
      <c r="AJ86" s="79"/>
      <c r="AK86" s="79"/>
      <c r="AL86" s="79"/>
      <c r="AM86" s="79"/>
      <c r="AN86" s="79"/>
      <c r="AO86" s="75"/>
      <c r="AP86" s="76"/>
    </row>
    <row r="87" spans="1:42" ht="13.5" customHeight="1">
      <c r="A87" s="79"/>
      <c r="B87" s="3"/>
      <c r="C87" s="87"/>
      <c r="D87" s="103"/>
      <c r="E87" s="103"/>
      <c r="F87" s="79"/>
      <c r="G87" s="79"/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9"/>
      <c r="AA87" s="79"/>
      <c r="AB87" s="79"/>
      <c r="AC87" s="79"/>
      <c r="AD87" s="79"/>
      <c r="AE87" s="79"/>
      <c r="AF87" s="79"/>
      <c r="AG87" s="79"/>
      <c r="AH87" s="79"/>
      <c r="AI87" s="79"/>
      <c r="AJ87" s="79"/>
      <c r="AK87" s="79"/>
      <c r="AL87" s="79"/>
      <c r="AM87" s="79"/>
      <c r="AN87" s="79"/>
      <c r="AO87" s="75"/>
      <c r="AP87" s="76"/>
    </row>
    <row r="88" spans="1:42" ht="12.75">
      <c r="A88" s="79"/>
      <c r="B88" s="3" t="s">
        <v>177</v>
      </c>
      <c r="C88" s="87"/>
      <c r="D88" s="103"/>
      <c r="E88" s="103"/>
      <c r="F88" s="79"/>
      <c r="G88" s="79"/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9"/>
      <c r="AA88" s="79"/>
      <c r="AB88" s="79"/>
      <c r="AC88" s="79"/>
      <c r="AD88" s="79"/>
      <c r="AE88" s="79"/>
      <c r="AF88" s="79"/>
      <c r="AG88" s="79"/>
      <c r="AH88" s="79"/>
      <c r="AI88" s="79"/>
      <c r="AJ88" s="79"/>
      <c r="AK88" s="79"/>
      <c r="AL88" s="79"/>
      <c r="AM88" s="79"/>
      <c r="AN88" s="79"/>
      <c r="AO88" s="75"/>
      <c r="AP88" s="76"/>
    </row>
    <row r="89" spans="1:42" ht="12.75">
      <c r="A89" s="79"/>
      <c r="B89" s="3"/>
      <c r="C89" s="87"/>
      <c r="D89" s="103"/>
      <c r="E89" s="103"/>
      <c r="F89" s="79"/>
      <c r="G89" s="79"/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9"/>
      <c r="AA89" s="79"/>
      <c r="AB89" s="79"/>
      <c r="AC89" s="79"/>
      <c r="AD89" s="79"/>
      <c r="AE89" s="79"/>
      <c r="AF89" s="79"/>
      <c r="AG89" s="79"/>
      <c r="AH89" s="79"/>
      <c r="AI89" s="79"/>
      <c r="AJ89" s="79"/>
      <c r="AK89" s="79"/>
      <c r="AL89" s="79"/>
      <c r="AM89" s="79"/>
      <c r="AN89" s="79"/>
      <c r="AO89" s="75"/>
      <c r="AP89" s="76"/>
    </row>
    <row r="90" spans="1:42" ht="12.75">
      <c r="A90" s="79"/>
      <c r="B90" s="3"/>
      <c r="C90" s="87"/>
      <c r="D90" s="103"/>
      <c r="E90" s="103"/>
      <c r="F90" s="79"/>
      <c r="G90" s="79"/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9"/>
      <c r="AA90" s="79"/>
      <c r="AB90" s="79"/>
      <c r="AC90" s="79"/>
      <c r="AD90" s="79"/>
      <c r="AE90" s="79"/>
      <c r="AF90" s="79"/>
      <c r="AG90" s="79"/>
      <c r="AH90" s="79"/>
      <c r="AI90" s="79"/>
      <c r="AJ90" s="79"/>
      <c r="AK90" s="79"/>
      <c r="AL90" s="79"/>
      <c r="AM90" s="79"/>
      <c r="AN90" s="79"/>
      <c r="AO90" s="75"/>
      <c r="AP90" s="76"/>
    </row>
    <row r="91" spans="1:42" ht="13.5">
      <c r="A91" s="79"/>
      <c r="B91" s="3"/>
      <c r="C91" s="87"/>
      <c r="D91" s="103"/>
      <c r="E91" s="103"/>
      <c r="F91" s="79"/>
      <c r="G91" s="79"/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9"/>
      <c r="AA91" s="79"/>
      <c r="AB91" s="1"/>
      <c r="AC91" s="1"/>
      <c r="AD91" s="1"/>
      <c r="AE91" s="1"/>
      <c r="AF91" s="1"/>
      <c r="AG91" s="79"/>
      <c r="AH91" s="79"/>
      <c r="AI91" s="79"/>
      <c r="AJ91" s="79"/>
      <c r="AK91" s="79"/>
      <c r="AL91" s="79"/>
      <c r="AM91" s="79"/>
      <c r="AN91" s="79"/>
      <c r="AO91" s="75"/>
      <c r="AP91" s="76"/>
    </row>
    <row r="92" spans="1:42" ht="12.75">
      <c r="A92" s="79"/>
      <c r="B92" s="3"/>
      <c r="C92" s="87"/>
      <c r="D92" s="103"/>
      <c r="E92" s="103"/>
      <c r="F92" s="79"/>
      <c r="G92" s="79"/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9"/>
      <c r="AA92" s="79"/>
      <c r="AB92" s="79"/>
      <c r="AC92" s="79"/>
      <c r="AD92" s="79" t="s">
        <v>158</v>
      </c>
      <c r="AE92" s="79"/>
      <c r="AF92" s="79"/>
      <c r="AG92" s="79"/>
      <c r="AH92" s="79"/>
      <c r="AI92" s="79"/>
      <c r="AJ92" s="79"/>
      <c r="AK92" s="79"/>
      <c r="AL92" s="79"/>
      <c r="AM92" s="79"/>
      <c r="AN92" s="75"/>
      <c r="AO92" s="75"/>
      <c r="AP92" s="76"/>
    </row>
    <row r="93" spans="1:42" ht="12.75">
      <c r="A93" s="79"/>
      <c r="B93" s="3"/>
      <c r="C93" s="87"/>
      <c r="D93" s="103"/>
      <c r="E93" s="103"/>
      <c r="F93" s="79"/>
      <c r="G93" s="79"/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9"/>
      <c r="AA93" s="79"/>
      <c r="AB93" s="79"/>
      <c r="AC93" s="79"/>
      <c r="AD93" s="79" t="s">
        <v>153</v>
      </c>
      <c r="AE93" s="79"/>
      <c r="AF93" s="79"/>
      <c r="AG93" s="79"/>
      <c r="AH93" s="79"/>
      <c r="AI93" s="79"/>
      <c r="AJ93" s="79"/>
      <c r="AK93" s="79"/>
      <c r="AL93" s="79"/>
      <c r="AM93" s="79"/>
      <c r="AN93" s="79"/>
      <c r="AO93" s="75"/>
      <c r="AP93" s="76"/>
    </row>
  </sheetData>
  <mergeCells count="34">
    <mergeCell ref="AO62:AP62"/>
    <mergeCell ref="M83:T83"/>
    <mergeCell ref="M84:T84"/>
    <mergeCell ref="C77:I77"/>
    <mergeCell ref="M82:T82"/>
    <mergeCell ref="K79:T79"/>
    <mergeCell ref="X78:AD78"/>
    <mergeCell ref="M80:T80"/>
    <mergeCell ref="M81:T81"/>
    <mergeCell ref="X80:AD82"/>
    <mergeCell ref="B3:F3"/>
    <mergeCell ref="Z7:AD7"/>
    <mergeCell ref="AJ7:AN7"/>
    <mergeCell ref="AE7:AI7"/>
    <mergeCell ref="Q3:V3"/>
    <mergeCell ref="AJ3:AM3"/>
    <mergeCell ref="E5:U5"/>
    <mergeCell ref="F6:AN6"/>
    <mergeCell ref="E6:E7"/>
    <mergeCell ref="F7:J7"/>
    <mergeCell ref="A9:C9"/>
    <mergeCell ref="D6:D7"/>
    <mergeCell ref="A51:C51"/>
    <mergeCell ref="A6:A7"/>
    <mergeCell ref="B6:B7"/>
    <mergeCell ref="C6:C7"/>
    <mergeCell ref="A20:C20"/>
    <mergeCell ref="A28:C28"/>
    <mergeCell ref="AO6:AP9"/>
    <mergeCell ref="AO51:AP51"/>
    <mergeCell ref="AO61:AP61"/>
    <mergeCell ref="K7:O7"/>
    <mergeCell ref="P7:T7"/>
    <mergeCell ref="U7:Y7"/>
  </mergeCells>
  <printOptions/>
  <pageMargins left="0.1968503937007874" right="0.1968503937007874" top="0.88" bottom="0.31496062992125984" header="0.5118110236220472" footer="0.2755905511811024"/>
  <pageSetup horizontalDpi="600" verticalDpi="600" orientation="landscape" paperSize="9" scale="55" r:id="rId1"/>
  <headerFooter alignWithMargins="0">
    <oddFooter>&amp;R&amp;P/&amp;N</oddFooter>
  </headerFooter>
  <rowBreaks count="1" manualBreakCount="1">
    <brk id="48" max="46" man="1"/>
  </rowBreaks>
  <ignoredErrors>
    <ignoredError sqref="D20:E20 D28:E28 D8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2008-10-21T06:57:50Z</cp:lastPrinted>
  <dcterms:created xsi:type="dcterms:W3CDTF">2006-03-29T07:49:40Z</dcterms:created>
  <dcterms:modified xsi:type="dcterms:W3CDTF">2014-06-28T21:12:14Z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-995069360</vt:i4>
  </property>
  <property fmtid="{D5CDD505-2E9C-101B-9397-08002B2CF9AE}" pid="3" name="_EmailSubject">
    <vt:lpwstr>tanterv</vt:lpwstr>
  </property>
  <property fmtid="{D5CDD505-2E9C-101B-9397-08002B2CF9AE}" pid="4" name="_AuthorEmail">
    <vt:lpwstr>reger.mihaly@bgk.bmf.hu</vt:lpwstr>
  </property>
  <property fmtid="{D5CDD505-2E9C-101B-9397-08002B2CF9AE}" pid="5" name="_AuthorEmailDisplayName">
    <vt:lpwstr>Réger Mihály</vt:lpwstr>
  </property>
  <property fmtid="{D5CDD505-2E9C-101B-9397-08002B2CF9AE}" pid="6" name="_ReviewingToolsShownOnce">
    <vt:lpwstr/>
  </property>
</Properties>
</file>