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980" windowWidth="19320" windowHeight="11190" activeTab="0"/>
  </bookViews>
  <sheets>
    <sheet name="mechatronika nappali" sheetId="1" r:id="rId1"/>
  </sheets>
  <definedNames/>
  <calcPr fullCalcOnLoad="1"/>
</workbook>
</file>

<file path=xl/sharedStrings.xml><?xml version="1.0" encoding="utf-8"?>
<sst xmlns="http://schemas.openxmlformats.org/spreadsheetml/2006/main" count="332" uniqueCount="185">
  <si>
    <t>heti óraszámokkal (ea. tgy. l). ; követelményekkel (k.); kreditekkel (kr.)</t>
  </si>
  <si>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</si>
  <si>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</si>
  <si>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</si>
  <si>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</si>
  <si>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</si>
  <si>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</si>
  <si>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</si>
  <si>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</si>
  <si>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</si>
  <si>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</si>
  <si>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</si>
  <si>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</si>
  <si>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</si>
  <si>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</si>
  <si>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</si>
  <si>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</si>
  <si>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</si>
  <si>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</si>
  <si>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</si>
  <si>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</si>
  <si>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</si>
  <si>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</si>
  <si>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</si>
  <si>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</si>
  <si>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f</t>
  </si>
  <si>
    <t>Bevezetés a mechatronikába</t>
  </si>
  <si>
    <t>v</t>
  </si>
  <si>
    <t>s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</si>
  <si>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</si>
  <si>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</si>
  <si>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</si>
  <si>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</si>
  <si>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</si>
  <si>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</si>
  <si>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Közgazdaságtan I</t>
  </si>
  <si>
    <t>Közgazdaságtan II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</si>
  <si>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</si>
  <si>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</si>
  <si>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</si>
  <si>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</si>
  <si>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</si>
  <si>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</si>
  <si>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</si>
  <si>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</si>
  <si>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</si>
  <si>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</si>
  <si>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</si>
  <si>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</si>
  <si>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Hő-és áramlástechnikai gépek</t>
  </si>
  <si>
    <t>Gyártástechnológia I</t>
  </si>
  <si>
    <t>Gyártástechnológia II</t>
  </si>
  <si>
    <t>Elektronika</t>
  </si>
  <si>
    <t>Finommechanika</t>
  </si>
  <si>
    <t>Interfészek</t>
  </si>
  <si>
    <t>Biztonságtechn. ergonómia</t>
  </si>
  <si>
    <t xml:space="preserve"> </t>
  </si>
  <si>
    <r>
      <t>kredi</t>
    </r>
    <r>
      <rPr>
        <b/>
        <sz val="9"/>
        <rFont val="Arial CE"/>
        <family val="0"/>
      </rPr>
      <t>t</t>
    </r>
  </si>
  <si>
    <t>SZAKIRÁNY + szabadon választott</t>
  </si>
  <si>
    <t>140 kredit</t>
  </si>
  <si>
    <t>előtanulmány</t>
  </si>
  <si>
    <t>Előtanulmány</t>
  </si>
  <si>
    <t>Matematika I</t>
  </si>
  <si>
    <t>Matematika II</t>
  </si>
  <si>
    <t>nappali tagozat</t>
  </si>
  <si>
    <t>Mérnöki etika</t>
  </si>
  <si>
    <t>EU ismeretek</t>
  </si>
  <si>
    <t>Ssz</t>
  </si>
  <si>
    <t>összóraszám</t>
  </si>
  <si>
    <t>Szabadon választható</t>
  </si>
  <si>
    <t>tantárgy  1</t>
  </si>
  <si>
    <t>tantárgy  2</t>
  </si>
  <si>
    <t>tantárgy  3</t>
  </si>
  <si>
    <t xml:space="preserve">Elektrotechnika </t>
  </si>
  <si>
    <t>5 aktív félév</t>
  </si>
  <si>
    <t>Budapesti Műszaki Főiskola</t>
  </si>
  <si>
    <t>Bánki Donát Gépész és Biztonságtechnikai Mérnöki  Kar</t>
  </si>
  <si>
    <r>
      <t>Logisztikai alapismeretek</t>
    </r>
  </si>
  <si>
    <t>Szgépes tervező rendszerek /A  Szgépes tervező rendszerek /C</t>
  </si>
  <si>
    <t>BGRMA1HNNC</t>
  </si>
  <si>
    <t>BGRMA2HNNC</t>
  </si>
  <si>
    <t>BGRME11NNC</t>
  </si>
  <si>
    <t>BGBMN11NNC</t>
  </si>
  <si>
    <t>BGBMN22NNC</t>
  </si>
  <si>
    <t>BGBMN33NNC</t>
  </si>
  <si>
    <t>BAGMN11NNC</t>
  </si>
  <si>
    <t>BGRKO14NNC</t>
  </si>
  <si>
    <t>BGRLM15NNC</t>
  </si>
  <si>
    <t>BGBJO17NNC</t>
  </si>
  <si>
    <t>BGRIA1HNNC</t>
  </si>
  <si>
    <t>BGRIA2HNNC</t>
  </si>
  <si>
    <t>BGRIALHNNC</t>
  </si>
  <si>
    <t>BGBGG11NNC</t>
  </si>
  <si>
    <t>BGBGG22NNC</t>
  </si>
  <si>
    <t>BGBGG33NNC</t>
  </si>
  <si>
    <t>BGRSR13NNC  BAGSR13NNC</t>
  </si>
  <si>
    <t>BGRAD25NNC</t>
  </si>
  <si>
    <t>BGRHG15NNC</t>
  </si>
  <si>
    <t>BAGGT23NNC</t>
  </si>
  <si>
    <t xml:space="preserve">Kötelezően választható  </t>
  </si>
  <si>
    <t>Mikro- és nanotechnika I.</t>
  </si>
  <si>
    <t>Mikro- és nanotechnika II.</t>
  </si>
  <si>
    <t>Önszerveződő alacsony dimenziós rendszerek</t>
  </si>
  <si>
    <t>Ipari robot rendszerek II.</t>
  </si>
  <si>
    <t>Programozható áramkörök és vezérlések</t>
  </si>
  <si>
    <t>Programnyelvek</t>
  </si>
  <si>
    <t>Gyártórendszerek mechatronikája</t>
  </si>
  <si>
    <t>Járműmechatronika</t>
  </si>
  <si>
    <t>Számítógépes tervezés</t>
  </si>
  <si>
    <t>Ipari robot rendszerek I.</t>
  </si>
  <si>
    <t>Informatikai hálózatok</t>
  </si>
  <si>
    <t>Szakirányú integrált gyakorlat</t>
  </si>
  <si>
    <t>Informatika I.</t>
  </si>
  <si>
    <t>Informatika II.</t>
  </si>
  <si>
    <t>Informatika  labor</t>
  </si>
  <si>
    <t>BGRRR14NNC</t>
  </si>
  <si>
    <t>BGRPV16NNC</t>
  </si>
  <si>
    <t>BGRPN16NNC</t>
  </si>
  <si>
    <t>BAGGM26NNC</t>
  </si>
  <si>
    <t>BGRJM14NNC</t>
  </si>
  <si>
    <t>BGRIH16NNC</t>
  </si>
  <si>
    <t>BGRSD1MNNC</t>
  </si>
  <si>
    <t>BGRIR14NNC</t>
  </si>
  <si>
    <t>Mérnöki fizika aláírás</t>
  </si>
  <si>
    <t>Matematika II aláírás</t>
  </si>
  <si>
    <t>együtt</t>
  </si>
  <si>
    <t>Mechanika III. aláírás</t>
  </si>
  <si>
    <t>KIEGÉSZÍTŐ TÁRGYAK</t>
  </si>
  <si>
    <t>Testnevelés I.</t>
  </si>
  <si>
    <t>e</t>
  </si>
  <si>
    <t>Testnevelés II.</t>
  </si>
  <si>
    <t>Angol nyelv általános</t>
  </si>
  <si>
    <t>Gépműhely-gyakorlat I.***</t>
  </si>
  <si>
    <t>Gépműhely-gyakorlat II.***</t>
  </si>
  <si>
    <t>A gyakorlati képzés (kooperatív képzés) tanterve</t>
  </si>
  <si>
    <t>kredit</t>
  </si>
  <si>
    <t xml:space="preserve">     Félév(ek)</t>
  </si>
  <si>
    <t>Félév(ek)</t>
  </si>
  <si>
    <t>8.</t>
  </si>
  <si>
    <t>9.</t>
  </si>
  <si>
    <t>***  Gépműhely-gyakorlat  tárgyak:  a nem szakirányú középiskolából érkezetteknek</t>
  </si>
  <si>
    <t>Szakmai gyakorlat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</si>
  <si>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</si>
  <si>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</si>
  <si>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</si>
  <si>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</si>
  <si>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</si>
  <si>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</si>
  <si>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A tanterv kiegészitő részei</t>
  </si>
  <si>
    <t xml:space="preserve">Záróvizsga tárgyak: </t>
  </si>
  <si>
    <t>Ipari robot rendszerek</t>
  </si>
  <si>
    <t>Mikro és nanotechnika</t>
  </si>
  <si>
    <t xml:space="preserve">Kötelezően választható  tárgyak </t>
  </si>
  <si>
    <t>Komplex rendszerek szakirány</t>
  </si>
  <si>
    <t>SZAKIRÁNY   összesen:</t>
  </si>
  <si>
    <t>Mintatanterv</t>
  </si>
  <si>
    <t xml:space="preserve">Mechatronikai mérnöki szak </t>
  </si>
  <si>
    <t>BGBFM11NNC</t>
  </si>
  <si>
    <t>BGBMFM4NNC</t>
  </si>
  <si>
    <t>BGRET12NNC</t>
  </si>
  <si>
    <t>BAGMB15NNC</t>
  </si>
  <si>
    <t>BAGAC12NNC</t>
  </si>
  <si>
    <t>BAGAC23NNC</t>
  </si>
  <si>
    <t>KMEAD14TNC</t>
  </si>
  <si>
    <t>BGRPH13NNC</t>
  </si>
  <si>
    <t>KMEEA13TNC</t>
  </si>
  <si>
    <t>KMEFM15TNC</t>
  </si>
  <si>
    <t>KMEIF16TNC</t>
  </si>
  <si>
    <t>BGBBER7NNC</t>
  </si>
  <si>
    <t>KMENT14TNC</t>
  </si>
  <si>
    <t>KMENT25TNC</t>
  </si>
  <si>
    <t>KMEÖA16TNC</t>
  </si>
  <si>
    <t>BGRRR25NNC</t>
  </si>
  <si>
    <t>KMESG17TNC</t>
  </si>
  <si>
    <t>GSVEU17NNC</t>
  </si>
  <si>
    <t>Érvényes 2008. szeptember 01-től felmenő rendszerben</t>
  </si>
  <si>
    <t>Elfogadás (e)</t>
  </si>
  <si>
    <t>BAGGM12NNC</t>
  </si>
  <si>
    <t>BAGGM23NNC</t>
  </si>
  <si>
    <r>
      <t>BGBET</t>
    </r>
    <r>
      <rPr>
        <sz val="9.5"/>
        <color indexed="10"/>
        <rFont val="Times New Roman"/>
        <family val="1"/>
      </rPr>
      <t>K</t>
    </r>
    <r>
      <rPr>
        <sz val="9.5"/>
        <rFont val="Times New Roman"/>
        <family val="1"/>
      </rPr>
      <t>7NNC</t>
    </r>
  </si>
  <si>
    <t>BGRGM17NNC</t>
  </si>
  <si>
    <t>Informatika II. felvétel</t>
  </si>
  <si>
    <r>
      <t>KMEGT1</t>
    </r>
    <r>
      <rPr>
        <b/>
        <sz val="9.5"/>
        <color indexed="10"/>
        <rFont val="Times New Roman"/>
        <family val="1"/>
      </rPr>
      <t>1</t>
    </r>
    <r>
      <rPr>
        <sz val="9.5"/>
        <rFont val="Times New Roman"/>
        <family val="1"/>
      </rPr>
      <t>TNC</t>
    </r>
  </si>
  <si>
    <r>
      <t>GGTKG1</t>
    </r>
    <r>
      <rPr>
        <b/>
        <sz val="9.5"/>
        <color indexed="10"/>
        <rFont val="Times New Roman"/>
        <family val="1"/>
      </rPr>
      <t>A</t>
    </r>
    <r>
      <rPr>
        <sz val="9.5"/>
        <rFont val="Times New Roman"/>
        <family val="1"/>
      </rPr>
      <t>5NC</t>
    </r>
  </si>
  <si>
    <r>
      <t>GGTKG2</t>
    </r>
    <r>
      <rPr>
        <b/>
        <sz val="9.5"/>
        <color indexed="10"/>
        <rFont val="Times New Roman"/>
        <family val="1"/>
      </rPr>
      <t>A</t>
    </r>
    <r>
      <rPr>
        <sz val="9.5"/>
        <rFont val="Times New Roman"/>
        <family val="1"/>
      </rPr>
      <t>6NC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</si>
</sst>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31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sz val="9.5"/>
      <name val="Times New Roman"/>
      <family val="1"/>
    </font>
    <font>
      <b/>
      <sz val="9"/>
      <name val="Arial CE"/>
      <family val="0"/>
    </font>
    <font>
      <b/>
      <sz val="9.5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i/>
      <sz val="9"/>
      <name val="Arial CE"/>
      <family val="0"/>
    </font>
    <font>
      <b/>
      <sz val="9"/>
      <name val="Arial"/>
      <family val="2"/>
    </font>
    <font>
      <sz val="9"/>
      <name val="Times New Roman CE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trike/>
      <sz val="11"/>
      <name val="Times New Roman"/>
      <family val="1"/>
    </font>
    <font>
      <b/>
      <sz val="10"/>
      <name val="Arial"/>
      <family val="2"/>
    </font>
    <font>
      <sz val="9"/>
      <name val="Arial Narrow"/>
      <family val="2"/>
    </font>
    <font>
      <b/>
      <sz val="9.5"/>
      <name val="Arial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Arial CE"/>
      <family val="0"/>
    </font>
    <font>
      <b/>
      <sz val="12"/>
      <name val="Arial CE"/>
      <family val="0"/>
    </font>
    <font>
      <sz val="9.5"/>
      <color indexed="10"/>
      <name val="Times New Roman"/>
      <family val="1"/>
    </font>
    <font>
      <b/>
      <sz val="9.5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dotted"/>
      <bottom style="medium"/>
    </border>
    <border>
      <left style="medium"/>
      <right style="medium"/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medium"/>
      <top style="thin"/>
      <bottom>
        <color indexed="63"/>
      </bottom>
    </border>
    <border>
      <left style="medium"/>
      <right style="medium"/>
      <top style="dotted"/>
      <bottom style="hair"/>
    </border>
    <border>
      <left style="medium"/>
      <right style="dotted"/>
      <top style="dotted"/>
      <bottom style="hair"/>
    </border>
    <border>
      <left style="dotted"/>
      <right style="dotted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dotted"/>
      <right>
        <color indexed="63"/>
      </right>
      <top style="dotted"/>
      <bottom style="hair"/>
    </border>
    <border>
      <left style="dotted"/>
      <right style="medium"/>
      <top style="dotted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medium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0" fontId="15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39" xfId="0" applyFont="1" applyBorder="1" applyAlignment="1">
      <alignment horizontal="center"/>
    </xf>
    <xf numFmtId="0" fontId="11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4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right"/>
    </xf>
    <xf numFmtId="0" fontId="6" fillId="0" borderId="44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right"/>
    </xf>
    <xf numFmtId="0" fontId="14" fillId="0" borderId="47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right"/>
    </xf>
    <xf numFmtId="0" fontId="6" fillId="0" borderId="47" xfId="0" applyFont="1" applyFill="1" applyBorder="1" applyAlignment="1">
      <alignment horizontal="right"/>
    </xf>
    <xf numFmtId="0" fontId="6" fillId="0" borderId="43" xfId="0" applyFont="1" applyFill="1" applyBorder="1" applyAlignment="1">
      <alignment horizontal="right"/>
    </xf>
    <xf numFmtId="0" fontId="6" fillId="0" borderId="51" xfId="0" applyFont="1" applyFill="1" applyBorder="1" applyAlignment="1">
      <alignment horizontal="right"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3" fillId="0" borderId="19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62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6" fillId="0" borderId="63" xfId="0" applyFont="1" applyFill="1" applyBorder="1" applyAlignment="1">
      <alignment horizontal="center"/>
    </xf>
    <xf numFmtId="0" fontId="6" fillId="0" borderId="63" xfId="0" applyFont="1" applyFill="1" applyBorder="1" applyAlignment="1">
      <alignment/>
    </xf>
    <xf numFmtId="0" fontId="15" fillId="0" borderId="23" xfId="0" applyFont="1" applyFill="1" applyBorder="1" applyAlignment="1">
      <alignment horizontal="left"/>
    </xf>
    <xf numFmtId="0" fontId="9" fillId="0" borderId="64" xfId="0" applyFont="1" applyFill="1" applyBorder="1" applyAlignment="1">
      <alignment/>
    </xf>
    <xf numFmtId="0" fontId="9" fillId="0" borderId="65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33" xfId="0" applyFont="1" applyFill="1" applyBorder="1" applyAlignment="1">
      <alignment horizontal="right"/>
    </xf>
    <xf numFmtId="0" fontId="9" fillId="0" borderId="66" xfId="0" applyFont="1" applyFill="1" applyBorder="1" applyAlignment="1">
      <alignment/>
    </xf>
    <xf numFmtId="0" fontId="9" fillId="0" borderId="67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9" fillId="0" borderId="69" xfId="0" applyFont="1" applyFill="1" applyBorder="1" applyAlignment="1">
      <alignment horizontal="right"/>
    </xf>
    <xf numFmtId="0" fontId="15" fillId="0" borderId="2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25" xfId="0" applyFont="1" applyFill="1" applyBorder="1" applyAlignment="1">
      <alignment horizontal="right"/>
    </xf>
    <xf numFmtId="0" fontId="9" fillId="0" borderId="28" xfId="0" applyFont="1" applyFill="1" applyBorder="1" applyAlignment="1">
      <alignment/>
    </xf>
    <xf numFmtId="0" fontId="9" fillId="0" borderId="7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71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0" fontId="9" fillId="0" borderId="73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/>
    </xf>
    <xf numFmtId="0" fontId="14" fillId="0" borderId="74" xfId="0" applyFont="1" applyFill="1" applyBorder="1" applyAlignment="1">
      <alignment/>
    </xf>
    <xf numFmtId="0" fontId="11" fillId="0" borderId="74" xfId="0" applyFont="1" applyBorder="1" applyAlignment="1">
      <alignment/>
    </xf>
    <xf numFmtId="0" fontId="22" fillId="0" borderId="74" xfId="0" applyFont="1" applyBorder="1" applyAlignment="1">
      <alignment/>
    </xf>
    <xf numFmtId="0" fontId="8" fillId="0" borderId="74" xfId="0" applyFont="1" applyFill="1" applyBorder="1" applyAlignment="1">
      <alignment horizontal="right" vertical="center"/>
    </xf>
    <xf numFmtId="0" fontId="8" fillId="0" borderId="74" xfId="0" applyFont="1" applyFill="1" applyBorder="1" applyAlignment="1">
      <alignment vertical="center"/>
    </xf>
    <xf numFmtId="0" fontId="8" fillId="0" borderId="74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2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right" vertical="center"/>
    </xf>
    <xf numFmtId="0" fontId="8" fillId="0" borderId="75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5" fillId="0" borderId="24" xfId="0" applyFont="1" applyFill="1" applyBorder="1" applyAlignment="1">
      <alignment horizontal="left" vertical="center"/>
    </xf>
    <xf numFmtId="0" fontId="15" fillId="0" borderId="76" xfId="0" applyFont="1" applyFill="1" applyBorder="1" applyAlignment="1">
      <alignment horizontal="left" vertical="center"/>
    </xf>
    <xf numFmtId="0" fontId="8" fillId="0" borderId="77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vertical="center"/>
    </xf>
    <xf numFmtId="0" fontId="8" fillId="0" borderId="8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5" fillId="0" borderId="29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5" fillId="0" borderId="82" xfId="0" applyFont="1" applyBorder="1" applyAlignment="1">
      <alignment horizontal="left" wrapText="1"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left" wrapText="1"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49" xfId="0" applyFont="1" applyBorder="1" applyAlignment="1">
      <alignment horizontal="left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16" fillId="0" borderId="48" xfId="0" applyFont="1" applyFill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16" fillId="0" borderId="92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0" fontId="16" fillId="0" borderId="47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1" fillId="0" borderId="9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1" fillId="0" borderId="93" xfId="0" applyFont="1" applyFill="1" applyBorder="1" applyAlignment="1">
      <alignment horizontal="left" vertical="center"/>
    </xf>
    <xf numFmtId="0" fontId="11" fillId="0" borderId="94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8" fillId="0" borderId="95" xfId="0" applyFont="1" applyFill="1" applyBorder="1" applyAlignment="1">
      <alignment horizontal="left" vertical="center"/>
    </xf>
    <xf numFmtId="0" fontId="8" fillId="0" borderId="8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/>
    </xf>
    <xf numFmtId="0" fontId="27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left" wrapText="1"/>
    </xf>
    <xf numFmtId="0" fontId="5" fillId="0" borderId="96" xfId="0" applyFont="1" applyFill="1" applyBorder="1" applyAlignment="1">
      <alignment horizontal="left" wrapText="1"/>
    </xf>
    <xf numFmtId="0" fontId="5" fillId="0" borderId="53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vertical="center"/>
    </xf>
    <xf numFmtId="0" fontId="15" fillId="0" borderId="41" xfId="0" applyFont="1" applyBorder="1" applyAlignment="1">
      <alignment/>
    </xf>
    <xf numFmtId="0" fontId="15" fillId="0" borderId="62" xfId="0" applyFont="1" applyFill="1" applyBorder="1" applyAlignment="1">
      <alignment/>
    </xf>
    <xf numFmtId="0" fontId="14" fillId="0" borderId="62" xfId="0" applyFont="1" applyFill="1" applyBorder="1" applyAlignment="1">
      <alignment/>
    </xf>
    <xf numFmtId="0" fontId="11" fillId="0" borderId="62" xfId="0" applyFont="1" applyFill="1" applyBorder="1" applyAlignment="1">
      <alignment/>
    </xf>
    <xf numFmtId="0" fontId="9" fillId="0" borderId="62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9" fontId="0" fillId="0" borderId="0" xfId="2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97" xfId="0" applyFont="1" applyFill="1" applyBorder="1" applyAlignment="1">
      <alignment horizontal="left"/>
    </xf>
    <xf numFmtId="0" fontId="5" fillId="0" borderId="98" xfId="0" applyFont="1" applyFill="1" applyBorder="1" applyAlignment="1">
      <alignment horizontal="left"/>
    </xf>
    <xf numFmtId="0" fontId="14" fillId="0" borderId="49" xfId="0" applyFont="1" applyBorder="1" applyAlignment="1">
      <alignment horizontal="center"/>
    </xf>
    <xf numFmtId="0" fontId="5" fillId="0" borderId="86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9" fontId="5" fillId="0" borderId="86" xfId="21" applyFont="1" applyFill="1" applyBorder="1" applyAlignment="1">
      <alignment horizontal="left"/>
    </xf>
    <xf numFmtId="0" fontId="5" fillId="0" borderId="99" xfId="0" applyFont="1" applyFill="1" applyBorder="1" applyAlignment="1">
      <alignment horizontal="left"/>
    </xf>
    <xf numFmtId="0" fontId="5" fillId="0" borderId="100" xfId="0" applyFont="1" applyFill="1" applyBorder="1" applyAlignment="1">
      <alignment horizontal="left"/>
    </xf>
    <xf numFmtId="0" fontId="5" fillId="0" borderId="83" xfId="0" applyFont="1" applyFill="1" applyBorder="1" applyAlignment="1">
      <alignment horizontal="left"/>
    </xf>
    <xf numFmtId="0" fontId="15" fillId="0" borderId="93" xfId="0" applyFont="1" applyFill="1" applyBorder="1" applyAlignment="1">
      <alignment/>
    </xf>
    <xf numFmtId="0" fontId="5" fillId="0" borderId="101" xfId="0" applyFont="1" applyFill="1" applyBorder="1" applyAlignment="1">
      <alignment horizontal="left"/>
    </xf>
    <xf numFmtId="0" fontId="15" fillId="0" borderId="92" xfId="0" applyFont="1" applyFill="1" applyBorder="1" applyAlignment="1">
      <alignment/>
    </xf>
    <xf numFmtId="0" fontId="15" fillId="0" borderId="102" xfId="0" applyFont="1" applyFill="1" applyBorder="1" applyAlignment="1">
      <alignment/>
    </xf>
    <xf numFmtId="0" fontId="5" fillId="0" borderId="92" xfId="0" applyFont="1" applyFill="1" applyBorder="1" applyAlignment="1">
      <alignment horizontal="left"/>
    </xf>
    <xf numFmtId="0" fontId="5" fillId="0" borderId="103" xfId="0" applyFont="1" applyFill="1" applyBorder="1" applyAlignment="1">
      <alignment horizontal="left"/>
    </xf>
    <xf numFmtId="0" fontId="5" fillId="0" borderId="104" xfId="0" applyFont="1" applyFill="1" applyBorder="1" applyAlignment="1">
      <alignment horizontal="center"/>
    </xf>
    <xf numFmtId="0" fontId="8" fillId="0" borderId="101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left"/>
    </xf>
    <xf numFmtId="0" fontId="5" fillId="0" borderId="82" xfId="0" applyFont="1" applyFill="1" applyBorder="1" applyAlignment="1">
      <alignment horizontal="left"/>
    </xf>
    <xf numFmtId="0" fontId="5" fillId="0" borderId="88" xfId="0" applyFont="1" applyFill="1" applyBorder="1" applyAlignment="1">
      <alignment horizontal="left"/>
    </xf>
    <xf numFmtId="0" fontId="13" fillId="0" borderId="49" xfId="0" applyFont="1" applyFill="1" applyBorder="1" applyAlignment="1">
      <alignment horizontal="left"/>
    </xf>
    <xf numFmtId="0" fontId="13" fillId="0" borderId="82" xfId="0" applyFont="1" applyBorder="1" applyAlignment="1">
      <alignment horizontal="center"/>
    </xf>
    <xf numFmtId="0" fontId="13" fillId="0" borderId="106" xfId="0" applyFont="1" applyBorder="1" applyAlignment="1">
      <alignment horizontal="center"/>
    </xf>
    <xf numFmtId="0" fontId="13" fillId="0" borderId="88" xfId="0" applyFont="1" applyBorder="1" applyAlignment="1">
      <alignment horizontal="center"/>
    </xf>
    <xf numFmtId="0" fontId="13" fillId="0" borderId="10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1" fillId="0" borderId="94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5" fillId="0" borderId="107" xfId="0" applyFont="1" applyFill="1" applyBorder="1" applyAlignment="1">
      <alignment horizontal="left"/>
    </xf>
    <xf numFmtId="0" fontId="15" fillId="0" borderId="108" xfId="0" applyFont="1" applyFill="1" applyBorder="1" applyAlignment="1">
      <alignment horizontal="left" vertical="center" wrapText="1"/>
    </xf>
    <xf numFmtId="0" fontId="15" fillId="0" borderId="82" xfId="0" applyFont="1" applyFill="1" applyBorder="1" applyAlignment="1">
      <alignment horizontal="left" vertical="center"/>
    </xf>
    <xf numFmtId="0" fontId="11" fillId="0" borderId="95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0" fontId="15" fillId="0" borderId="20" xfId="0" applyFont="1" applyFill="1" applyBorder="1" applyAlignment="1">
      <alignment horizontal="left"/>
    </xf>
    <xf numFmtId="0" fontId="9" fillId="0" borderId="31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5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9" fillId="0" borderId="109" xfId="0" applyFont="1" applyFill="1" applyBorder="1" applyAlignment="1">
      <alignment/>
    </xf>
    <xf numFmtId="0" fontId="14" fillId="0" borderId="20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16" fillId="0" borderId="4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0" xfId="0" applyFont="1" applyFill="1" applyBorder="1" applyAlignment="1">
      <alignment vertical="center"/>
    </xf>
    <xf numFmtId="0" fontId="0" fillId="0" borderId="93" xfId="0" applyFont="1" applyFill="1" applyBorder="1" applyAlignment="1">
      <alignment vertical="center"/>
    </xf>
    <xf numFmtId="0" fontId="0" fillId="0" borderId="1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5" fillId="2" borderId="24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0" fontId="13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9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/>
    </xf>
    <xf numFmtId="0" fontId="17" fillId="0" borderId="41" xfId="0" applyFont="1" applyFill="1" applyBorder="1" applyAlignment="1">
      <alignment vertical="center"/>
    </xf>
    <xf numFmtId="0" fontId="16" fillId="0" borderId="62" xfId="0" applyFont="1" applyFill="1" applyBorder="1" applyAlignment="1">
      <alignment vertical="center"/>
    </xf>
    <xf numFmtId="0" fontId="16" fillId="0" borderId="57" xfId="0" applyFont="1" applyFill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/>
    </xf>
    <xf numFmtId="0" fontId="15" fillId="0" borderId="9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/>
    </xf>
    <xf numFmtId="0" fontId="15" fillId="0" borderId="110" xfId="0" applyFont="1" applyFill="1" applyBorder="1" applyAlignment="1">
      <alignment horizontal="center" vertical="center" wrapText="1"/>
    </xf>
    <xf numFmtId="0" fontId="15" fillId="0" borderId="111" xfId="0" applyFont="1" applyFill="1" applyBorder="1" applyAlignment="1">
      <alignment/>
    </xf>
    <xf numFmtId="0" fontId="7" fillId="0" borderId="114" xfId="0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wrapText="1"/>
    </xf>
    <xf numFmtId="0" fontId="6" fillId="0" borderId="94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wrapText="1" shrinkToFit="1"/>
    </xf>
    <xf numFmtId="0" fontId="14" fillId="0" borderId="94" xfId="0" applyFont="1" applyBorder="1" applyAlignment="1">
      <alignment horizontal="center" vertical="center" wrapText="1" shrinkToFit="1"/>
    </xf>
    <xf numFmtId="0" fontId="14" fillId="0" borderId="48" xfId="0" applyFont="1" applyFill="1" applyBorder="1" applyAlignment="1">
      <alignment horizontal="left" vertical="center"/>
    </xf>
    <xf numFmtId="0" fontId="14" fillId="0" borderId="110" xfId="0" applyFont="1" applyFill="1" applyBorder="1" applyAlignment="1">
      <alignment horizontal="left" vertical="center"/>
    </xf>
    <xf numFmtId="0" fontId="5" fillId="0" borderId="4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3" xfId="0" applyFont="1" applyBorder="1" applyAlignment="1">
      <alignment horizontal="left" wrapText="1"/>
    </xf>
    <xf numFmtId="0" fontId="5" fillId="0" borderId="94" xfId="0" applyFont="1" applyBorder="1" applyAlignment="1">
      <alignment horizontal="left" wrapText="1"/>
    </xf>
    <xf numFmtId="0" fontId="5" fillId="0" borderId="23" xfId="0" applyFont="1" applyFill="1" applyBorder="1" applyAlignment="1">
      <alignment horizontal="left"/>
    </xf>
    <xf numFmtId="0" fontId="5" fillId="0" borderId="94" xfId="0" applyFont="1" applyFill="1" applyBorder="1" applyAlignment="1">
      <alignment horizontal="left"/>
    </xf>
    <xf numFmtId="0" fontId="15" fillId="0" borderId="23" xfId="0" applyFont="1" applyBorder="1" applyAlignment="1">
      <alignment horizontal="center" wrapText="1"/>
    </xf>
    <xf numFmtId="0" fontId="15" fillId="0" borderId="94" xfId="0" applyFont="1" applyBorder="1" applyAlignment="1">
      <alignment horizontal="center" wrapText="1"/>
    </xf>
    <xf numFmtId="0" fontId="5" fillId="0" borderId="47" xfId="0" applyFont="1" applyBorder="1" applyAlignment="1">
      <alignment horizontal="center" vertical="top"/>
    </xf>
    <xf numFmtId="0" fontId="5" fillId="0" borderId="111" xfId="0" applyFont="1" applyBorder="1" applyAlignment="1">
      <alignment horizontal="center" vertical="top"/>
    </xf>
    <xf numFmtId="0" fontId="5" fillId="0" borderId="43" xfId="0" applyFont="1" applyBorder="1" applyAlignment="1">
      <alignment wrapText="1"/>
    </xf>
    <xf numFmtId="0" fontId="0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42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5" fillId="0" borderId="116" xfId="0" applyFont="1" applyFill="1" applyBorder="1" applyAlignment="1">
      <alignment horizontal="left"/>
    </xf>
    <xf numFmtId="0" fontId="0" fillId="0" borderId="95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5" fillId="0" borderId="117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5" fillId="0" borderId="1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X123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3.57421875" style="42" customWidth="1"/>
    <col min="2" max="2" width="14.28125" style="67" customWidth="1"/>
    <col min="3" max="3" width="25.7109375" style="67" customWidth="1"/>
    <col min="4" max="4" width="5.8515625" style="132" customWidth="1"/>
    <col min="5" max="5" width="6.28125" style="132" customWidth="1"/>
    <col min="6" max="6" width="4.7109375" style="130" customWidth="1"/>
    <col min="7" max="7" width="3.7109375" style="130" customWidth="1"/>
    <col min="8" max="12" width="4.00390625" style="130" customWidth="1"/>
    <col min="13" max="14" width="3.28125" style="130" customWidth="1"/>
    <col min="15" max="15" width="4.00390625" style="130" customWidth="1"/>
    <col min="16" max="16" width="3.7109375" style="130" customWidth="1"/>
    <col min="17" max="17" width="2.00390625" style="130" customWidth="1"/>
    <col min="18" max="18" width="3.57421875" style="130" customWidth="1"/>
    <col min="19" max="19" width="3.28125" style="130" customWidth="1"/>
    <col min="20" max="20" width="3.8515625" style="130" customWidth="1"/>
    <col min="21" max="21" width="3.57421875" style="130" customWidth="1"/>
    <col min="22" max="23" width="3.7109375" style="130" customWidth="1"/>
    <col min="24" max="24" width="3.28125" style="130" customWidth="1"/>
    <col min="25" max="25" width="3.8515625" style="130" customWidth="1"/>
    <col min="26" max="26" width="3.57421875" style="130" customWidth="1"/>
    <col min="27" max="27" width="4.140625" style="130" customWidth="1"/>
    <col min="28" max="28" width="3.421875" style="130" customWidth="1"/>
    <col min="29" max="29" width="3.28125" style="130" customWidth="1"/>
    <col min="30" max="32" width="4.140625" style="130" customWidth="1"/>
    <col min="33" max="33" width="4.00390625" style="130" customWidth="1"/>
    <col min="34" max="34" width="3.28125" style="130" customWidth="1"/>
    <col min="35" max="35" width="4.28125" style="130" customWidth="1"/>
    <col min="36" max="37" width="4.140625" style="130" bestFit="1" customWidth="1"/>
    <col min="38" max="38" width="4.00390625" style="130" customWidth="1"/>
    <col min="39" max="39" width="3.28125" style="130" bestFit="1" customWidth="1"/>
    <col min="40" max="40" width="4.140625" style="130" bestFit="1" customWidth="1"/>
    <col min="41" max="41" width="4.7109375" style="32" customWidth="1"/>
    <col min="42" max="42" width="7.00390625" style="32" customWidth="1"/>
    <col min="43" max="43" width="25.7109375" style="128" customWidth="1"/>
    <col min="44" max="44" width="9.140625" style="386" customWidth="1"/>
  </cols>
  <sheetData>
    <row r="1" spans="1:44" s="265" customFormat="1" ht="12.7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327"/>
      <c r="M1" s="327"/>
      <c r="N1" s="327"/>
      <c r="O1" s="328"/>
      <c r="P1" s="385"/>
      <c r="Q1" s="385"/>
      <c r="R1" s="329" t="s">
        <v>155</v>
      </c>
      <c r="S1" s="327"/>
      <c r="T1" s="327"/>
      <c r="U1" s="327"/>
      <c r="V1" s="327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13"/>
      <c r="AQ1" s="385"/>
      <c r="AR1" s="385"/>
    </row>
    <row r="2" spans="2:50" s="264" customFormat="1" ht="12.75" customHeight="1">
      <c r="B2" s="127" t="s">
        <v>75</v>
      </c>
      <c r="C2" s="127"/>
      <c r="D2" s="127"/>
      <c r="E2" s="127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13"/>
      <c r="AQ2" s="385"/>
      <c r="AR2" s="385"/>
      <c r="AX2" s="330"/>
    </row>
    <row r="3" spans="2:44" s="264" customFormat="1" ht="12.75" customHeight="1" thickBot="1">
      <c r="B3" s="127" t="s">
        <v>76</v>
      </c>
      <c r="C3" s="127"/>
      <c r="D3" s="127"/>
      <c r="E3" s="127"/>
      <c r="F3" s="327"/>
      <c r="G3" s="327"/>
      <c r="H3" s="327"/>
      <c r="I3" s="327"/>
      <c r="J3" s="327"/>
      <c r="K3" s="327"/>
      <c r="L3" s="327"/>
      <c r="M3" s="327"/>
      <c r="N3" s="327"/>
      <c r="O3" s="385"/>
      <c r="P3" s="385"/>
      <c r="Q3" s="329" t="s">
        <v>156</v>
      </c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 t="s">
        <v>64</v>
      </c>
      <c r="AP3" s="331"/>
      <c r="AQ3" s="327"/>
      <c r="AR3" s="329"/>
    </row>
    <row r="4" spans="1:43" s="2" customFormat="1" ht="12.75" thickBot="1">
      <c r="A4" s="321"/>
      <c r="B4" s="322"/>
      <c r="C4" s="323"/>
      <c r="D4" s="323"/>
      <c r="E4" s="324" t="s">
        <v>0</v>
      </c>
      <c r="F4" s="324"/>
      <c r="G4" s="323"/>
      <c r="H4" s="323"/>
      <c r="I4" s="324"/>
      <c r="J4" s="323"/>
      <c r="K4" s="323"/>
      <c r="L4" s="324"/>
      <c r="M4" s="324"/>
      <c r="N4" s="323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2"/>
      <c r="AP4" s="326"/>
      <c r="AQ4" s="134"/>
    </row>
    <row r="5" spans="1:42" ht="12.75" customHeight="1">
      <c r="A5" s="428" t="s">
        <v>67</v>
      </c>
      <c r="B5" s="430" t="s">
        <v>1</v>
      </c>
      <c r="C5" s="430" t="s">
        <v>2</v>
      </c>
      <c r="D5" s="424" t="s">
        <v>3</v>
      </c>
      <c r="E5" s="426" t="s">
        <v>57</v>
      </c>
      <c r="F5" s="422" t="s">
        <v>4</v>
      </c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3"/>
      <c r="AJ5" s="135"/>
      <c r="AK5" s="135"/>
      <c r="AL5" s="135"/>
      <c r="AM5" s="135"/>
      <c r="AN5" s="135"/>
      <c r="AO5" s="416" t="s">
        <v>60</v>
      </c>
      <c r="AP5" s="417"/>
    </row>
    <row r="6" spans="1:42" ht="13.5" customHeight="1" thickBot="1">
      <c r="A6" s="429"/>
      <c r="B6" s="431"/>
      <c r="C6" s="431"/>
      <c r="D6" s="425"/>
      <c r="E6" s="427"/>
      <c r="F6" s="136"/>
      <c r="G6" s="136"/>
      <c r="H6" s="136" t="s">
        <v>5</v>
      </c>
      <c r="I6" s="136"/>
      <c r="J6" s="137"/>
      <c r="K6" s="136"/>
      <c r="L6" s="136"/>
      <c r="M6" s="136" t="s">
        <v>6</v>
      </c>
      <c r="N6" s="136"/>
      <c r="O6" s="137"/>
      <c r="P6" s="136"/>
      <c r="Q6" s="136"/>
      <c r="R6" s="138" t="s">
        <v>7</v>
      </c>
      <c r="S6" s="136"/>
      <c r="T6" s="137"/>
      <c r="U6" s="136"/>
      <c r="V6" s="136"/>
      <c r="W6" s="138" t="s">
        <v>8</v>
      </c>
      <c r="X6" s="136"/>
      <c r="Y6" s="137"/>
      <c r="Z6" s="136"/>
      <c r="AA6" s="136"/>
      <c r="AB6" s="138" t="s">
        <v>9</v>
      </c>
      <c r="AC6" s="136"/>
      <c r="AD6" s="137"/>
      <c r="AE6" s="139"/>
      <c r="AF6" s="136"/>
      <c r="AG6" s="136" t="s">
        <v>10</v>
      </c>
      <c r="AH6" s="136"/>
      <c r="AI6" s="137"/>
      <c r="AJ6" s="139"/>
      <c r="AK6" s="136"/>
      <c r="AL6" s="136" t="s">
        <v>11</v>
      </c>
      <c r="AM6" s="136"/>
      <c r="AN6" s="140"/>
      <c r="AO6" s="418"/>
      <c r="AP6" s="419"/>
    </row>
    <row r="7" spans="1:42" ht="13.5" thickBot="1">
      <c r="A7" s="334"/>
      <c r="B7" s="141"/>
      <c r="C7" s="68"/>
      <c r="D7" s="142"/>
      <c r="E7" s="143"/>
      <c r="F7" s="144" t="s">
        <v>12</v>
      </c>
      <c r="G7" s="144" t="s">
        <v>13</v>
      </c>
      <c r="H7" s="144" t="s">
        <v>14</v>
      </c>
      <c r="I7" s="144" t="s">
        <v>15</v>
      </c>
      <c r="J7" s="145" t="s">
        <v>16</v>
      </c>
      <c r="K7" s="142" t="s">
        <v>12</v>
      </c>
      <c r="L7" s="135" t="s">
        <v>13</v>
      </c>
      <c r="M7" s="135" t="s">
        <v>14</v>
      </c>
      <c r="N7" s="135" t="s">
        <v>15</v>
      </c>
      <c r="O7" s="146" t="s">
        <v>16</v>
      </c>
      <c r="P7" s="135" t="s">
        <v>12</v>
      </c>
      <c r="Q7" s="135" t="s">
        <v>13</v>
      </c>
      <c r="R7" s="135" t="s">
        <v>14</v>
      </c>
      <c r="S7" s="135" t="s">
        <v>15</v>
      </c>
      <c r="T7" s="147" t="s">
        <v>16</v>
      </c>
      <c r="U7" s="142" t="s">
        <v>12</v>
      </c>
      <c r="V7" s="135" t="s">
        <v>13</v>
      </c>
      <c r="W7" s="135" t="s">
        <v>14</v>
      </c>
      <c r="X7" s="135" t="s">
        <v>15</v>
      </c>
      <c r="Y7" s="146" t="s">
        <v>16</v>
      </c>
      <c r="Z7" s="135" t="s">
        <v>12</v>
      </c>
      <c r="AA7" s="135" t="s">
        <v>13</v>
      </c>
      <c r="AB7" s="135" t="s">
        <v>14</v>
      </c>
      <c r="AC7" s="135" t="s">
        <v>15</v>
      </c>
      <c r="AD7" s="146" t="s">
        <v>16</v>
      </c>
      <c r="AE7" s="144" t="s">
        <v>12</v>
      </c>
      <c r="AF7" s="144" t="s">
        <v>13</v>
      </c>
      <c r="AG7" s="144" t="s">
        <v>14</v>
      </c>
      <c r="AH7" s="144" t="s">
        <v>15</v>
      </c>
      <c r="AI7" s="148" t="s">
        <v>16</v>
      </c>
      <c r="AJ7" s="144" t="s">
        <v>12</v>
      </c>
      <c r="AK7" s="144" t="s">
        <v>13</v>
      </c>
      <c r="AL7" s="144" t="s">
        <v>14</v>
      </c>
      <c r="AM7" s="144" t="s">
        <v>15</v>
      </c>
      <c r="AN7" s="145" t="s">
        <v>16</v>
      </c>
      <c r="AO7" s="418"/>
      <c r="AP7" s="419"/>
    </row>
    <row r="8" spans="1:43" s="1" customFormat="1" ht="13.5" thickBot="1">
      <c r="A8" s="410" t="s">
        <v>17</v>
      </c>
      <c r="B8" s="411"/>
      <c r="C8" s="412"/>
      <c r="D8" s="364">
        <f>SUM(D9:D20)</f>
        <v>36</v>
      </c>
      <c r="E8" s="363">
        <f>SUM(E9:E20)</f>
        <v>45</v>
      </c>
      <c r="F8" s="149">
        <f>SUM(F9:F20)</f>
        <v>13</v>
      </c>
      <c r="G8" s="150">
        <f>SUM(G9:G20)</f>
        <v>3</v>
      </c>
      <c r="H8" s="150">
        <f>SUM(H9:H20)</f>
        <v>2</v>
      </c>
      <c r="I8" s="150"/>
      <c r="J8" s="151">
        <f>SUM(J9:J20)</f>
        <v>23</v>
      </c>
      <c r="K8" s="152">
        <f>SUM(K9:K20)</f>
        <v>8</v>
      </c>
      <c r="L8" s="150">
        <f>SUM(L9:L20)</f>
        <v>3</v>
      </c>
      <c r="M8" s="150">
        <f>SUM(M9:M20)</f>
        <v>2</v>
      </c>
      <c r="N8" s="150"/>
      <c r="O8" s="153">
        <f aca="true" t="shared" si="0" ref="O8:W8">SUM(O9:O20)</f>
        <v>14</v>
      </c>
      <c r="P8" s="149">
        <f t="shared" si="0"/>
        <v>2</v>
      </c>
      <c r="Q8" s="150">
        <f t="shared" si="0"/>
        <v>2</v>
      </c>
      <c r="R8" s="150">
        <f t="shared" si="0"/>
        <v>0</v>
      </c>
      <c r="S8" s="150">
        <f t="shared" si="0"/>
        <v>0</v>
      </c>
      <c r="T8" s="151">
        <f t="shared" si="0"/>
        <v>6</v>
      </c>
      <c r="U8" s="152">
        <f t="shared" si="0"/>
        <v>0</v>
      </c>
      <c r="V8" s="150">
        <f t="shared" si="0"/>
        <v>0</v>
      </c>
      <c r="W8" s="150">
        <f t="shared" si="0"/>
        <v>1</v>
      </c>
      <c r="X8" s="150"/>
      <c r="Y8" s="153">
        <f>SUM(Y9:Y20)</f>
        <v>2</v>
      </c>
      <c r="Z8" s="149">
        <f>SUM(Z9:Z20)</f>
        <v>0</v>
      </c>
      <c r="AA8" s="150">
        <f>SUM(AA9:AA20)</f>
        <v>0</v>
      </c>
      <c r="AB8" s="150">
        <f>SUM(AB9:AB20)</f>
        <v>0</v>
      </c>
      <c r="AC8" s="150"/>
      <c r="AD8" s="151">
        <f>SUM(AD9:AD20)</f>
        <v>0</v>
      </c>
      <c r="AE8" s="152">
        <f>SUM(AE9:AE20)</f>
        <v>0</v>
      </c>
      <c r="AF8" s="150">
        <f>SUM(AF9:AF20)</f>
        <v>0</v>
      </c>
      <c r="AG8" s="150">
        <f>SUM(AG9:AG20)</f>
        <v>0</v>
      </c>
      <c r="AH8" s="150"/>
      <c r="AI8" s="153">
        <f>SUM(AI9:AI20)</f>
        <v>0</v>
      </c>
      <c r="AJ8" s="152">
        <f>SUM(AJ9:AJ20)</f>
        <v>0</v>
      </c>
      <c r="AK8" s="150">
        <f>SUM(AK9:AK20)</f>
        <v>0</v>
      </c>
      <c r="AL8" s="150">
        <f>SUM(AL9:AL20)</f>
        <v>0</v>
      </c>
      <c r="AM8" s="150"/>
      <c r="AN8" s="151">
        <f>SUM(AN9:AN20)</f>
        <v>0</v>
      </c>
      <c r="AO8" s="420"/>
      <c r="AP8" s="421"/>
      <c r="AQ8" s="154"/>
    </row>
    <row r="9" spans="1:44" s="4" customFormat="1" ht="12.75">
      <c r="A9" s="332">
        <v>1</v>
      </c>
      <c r="B9" s="25" t="s">
        <v>79</v>
      </c>
      <c r="C9" s="69" t="s">
        <v>62</v>
      </c>
      <c r="D9" s="101">
        <f aca="true" t="shared" si="1" ref="D9:D17">SUM(F9,G9,H9,K9,L9,M9,P9,Q9,R9,U9,V9,W9,Z9,AA9,AB9,AE9,AF9,AG9,AJ9,AK9,AL9)</f>
        <v>5</v>
      </c>
      <c r="E9" s="34">
        <f aca="true" t="shared" si="2" ref="E9:E17">SUM(J9,O9,T9,Y9,AD9,AI9,AN9)</f>
        <v>6</v>
      </c>
      <c r="F9" s="19">
        <v>3</v>
      </c>
      <c r="G9" s="20">
        <v>2</v>
      </c>
      <c r="H9" s="20">
        <v>0</v>
      </c>
      <c r="I9" s="20" t="s">
        <v>27</v>
      </c>
      <c r="J9" s="21">
        <v>6</v>
      </c>
      <c r="K9" s="19"/>
      <c r="L9" s="20"/>
      <c r="M9" s="20"/>
      <c r="N9" s="20"/>
      <c r="O9" s="21"/>
      <c r="P9" s="19"/>
      <c r="Q9" s="20"/>
      <c r="R9" s="20"/>
      <c r="S9" s="20"/>
      <c r="T9" s="21"/>
      <c r="U9" s="19"/>
      <c r="V9" s="20"/>
      <c r="W9" s="20"/>
      <c r="X9" s="20"/>
      <c r="Y9" s="21"/>
      <c r="Z9" s="19"/>
      <c r="AA9" s="20"/>
      <c r="AB9" s="20"/>
      <c r="AC9" s="20"/>
      <c r="AD9" s="21"/>
      <c r="AE9" s="19"/>
      <c r="AF9" s="20"/>
      <c r="AG9" s="20"/>
      <c r="AH9" s="20"/>
      <c r="AI9" s="21"/>
      <c r="AJ9" s="19"/>
      <c r="AK9" s="20"/>
      <c r="AL9" s="20"/>
      <c r="AM9" s="20"/>
      <c r="AN9" s="102"/>
      <c r="AO9" s="20"/>
      <c r="AP9" s="21"/>
      <c r="AQ9" s="336"/>
      <c r="AR9" s="127"/>
    </row>
    <row r="10" spans="1:44" s="4" customFormat="1" ht="12.75">
      <c r="A10" s="333">
        <v>2</v>
      </c>
      <c r="B10" s="25" t="s">
        <v>80</v>
      </c>
      <c r="C10" s="69" t="s">
        <v>63</v>
      </c>
      <c r="D10" s="82">
        <f t="shared" si="1"/>
        <v>5</v>
      </c>
      <c r="E10" s="34">
        <f t="shared" si="2"/>
        <v>6</v>
      </c>
      <c r="F10" s="19"/>
      <c r="G10" s="20"/>
      <c r="H10" s="20"/>
      <c r="I10" s="20"/>
      <c r="J10" s="21"/>
      <c r="K10" s="19">
        <v>3</v>
      </c>
      <c r="L10" s="20">
        <v>2</v>
      </c>
      <c r="M10" s="20">
        <v>0</v>
      </c>
      <c r="N10" s="20" t="s">
        <v>28</v>
      </c>
      <c r="O10" s="21">
        <v>6</v>
      </c>
      <c r="P10" s="19"/>
      <c r="Q10" s="20"/>
      <c r="R10" s="20"/>
      <c r="S10" s="20"/>
      <c r="T10" s="21"/>
      <c r="U10" s="19"/>
      <c r="V10" s="20"/>
      <c r="W10" s="20"/>
      <c r="X10" s="20"/>
      <c r="Y10" s="21"/>
      <c r="Z10" s="19"/>
      <c r="AA10" s="20"/>
      <c r="AB10" s="20"/>
      <c r="AC10" s="20"/>
      <c r="AD10" s="21"/>
      <c r="AE10" s="19"/>
      <c r="AF10" s="20"/>
      <c r="AG10" s="20"/>
      <c r="AH10" s="20"/>
      <c r="AI10" s="21"/>
      <c r="AJ10" s="19"/>
      <c r="AK10" s="20"/>
      <c r="AL10" s="20"/>
      <c r="AM10" s="20"/>
      <c r="AN10" s="21"/>
      <c r="AO10" s="20">
        <v>1</v>
      </c>
      <c r="AP10" s="21"/>
      <c r="AQ10" s="335" t="s">
        <v>62</v>
      </c>
      <c r="AR10" s="127"/>
    </row>
    <row r="11" spans="1:44" s="4" customFormat="1" ht="12.75">
      <c r="A11" s="333">
        <v>3</v>
      </c>
      <c r="B11" s="72" t="s">
        <v>157</v>
      </c>
      <c r="C11" s="70" t="s">
        <v>29</v>
      </c>
      <c r="D11" s="83">
        <f t="shared" si="1"/>
        <v>2</v>
      </c>
      <c r="E11" s="35">
        <f t="shared" si="2"/>
        <v>4</v>
      </c>
      <c r="F11" s="22">
        <v>2</v>
      </c>
      <c r="G11" s="23">
        <v>0</v>
      </c>
      <c r="H11" s="23">
        <v>0</v>
      </c>
      <c r="I11" s="23" t="s">
        <v>27</v>
      </c>
      <c r="J11" s="24">
        <v>4</v>
      </c>
      <c r="K11" s="22"/>
      <c r="L11" s="23"/>
      <c r="M11" s="23"/>
      <c r="N11" s="23"/>
      <c r="O11" s="24"/>
      <c r="P11" s="22"/>
      <c r="Q11" s="23"/>
      <c r="R11" s="23"/>
      <c r="S11" s="23"/>
      <c r="T11" s="24"/>
      <c r="U11" s="22"/>
      <c r="V11" s="23"/>
      <c r="W11" s="23"/>
      <c r="X11" s="23"/>
      <c r="Y11" s="24"/>
      <c r="Z11" s="22"/>
      <c r="AA11" s="23"/>
      <c r="AB11" s="23"/>
      <c r="AC11" s="23"/>
      <c r="AD11" s="24"/>
      <c r="AE11" s="22"/>
      <c r="AF11" s="23"/>
      <c r="AG11" s="23"/>
      <c r="AH11" s="23"/>
      <c r="AI11" s="24"/>
      <c r="AJ11" s="22"/>
      <c r="AK11" s="23"/>
      <c r="AL11" s="23"/>
      <c r="AM11" s="23"/>
      <c r="AN11" s="24"/>
      <c r="AO11" s="20"/>
      <c r="AP11" s="21"/>
      <c r="AQ11" s="335"/>
      <c r="AR11" s="127"/>
    </row>
    <row r="12" spans="1:44" s="4" customFormat="1" ht="12.75">
      <c r="A12" s="333">
        <v>4</v>
      </c>
      <c r="B12" s="72" t="s">
        <v>158</v>
      </c>
      <c r="C12" s="70" t="s">
        <v>30</v>
      </c>
      <c r="D12" s="83">
        <f t="shared" si="1"/>
        <v>1</v>
      </c>
      <c r="E12" s="35">
        <f t="shared" si="2"/>
        <v>2</v>
      </c>
      <c r="F12" s="22"/>
      <c r="G12" s="23"/>
      <c r="H12" s="23"/>
      <c r="I12" s="23"/>
      <c r="J12" s="24"/>
      <c r="K12" s="22"/>
      <c r="L12" s="23"/>
      <c r="M12" s="23"/>
      <c r="N12" s="23"/>
      <c r="O12" s="24"/>
      <c r="P12" s="22"/>
      <c r="Q12" s="23"/>
      <c r="R12" s="23"/>
      <c r="S12" s="23"/>
      <c r="T12" s="24"/>
      <c r="U12" s="22">
        <v>0</v>
      </c>
      <c r="V12" s="23">
        <v>0</v>
      </c>
      <c r="W12" s="23">
        <v>1</v>
      </c>
      <c r="X12" s="23" t="s">
        <v>25</v>
      </c>
      <c r="Y12" s="24">
        <v>2</v>
      </c>
      <c r="Z12" s="22"/>
      <c r="AA12" s="23"/>
      <c r="AB12" s="23"/>
      <c r="AC12" s="23"/>
      <c r="AD12" s="24"/>
      <c r="AE12" s="22"/>
      <c r="AF12" s="23"/>
      <c r="AG12" s="23"/>
      <c r="AH12" s="23"/>
      <c r="AI12" s="24"/>
      <c r="AJ12" s="22"/>
      <c r="AK12" s="23"/>
      <c r="AL12" s="23"/>
      <c r="AM12" s="23"/>
      <c r="AN12" s="24"/>
      <c r="AO12" s="20">
        <v>1</v>
      </c>
      <c r="AP12" s="21"/>
      <c r="AQ12" s="335" t="s">
        <v>62</v>
      </c>
      <c r="AR12" s="127"/>
    </row>
    <row r="13" spans="1:44" s="4" customFormat="1" ht="12.75" customHeight="1">
      <c r="A13" s="333">
        <v>5</v>
      </c>
      <c r="B13" s="72" t="s">
        <v>81</v>
      </c>
      <c r="C13" s="70" t="s">
        <v>26</v>
      </c>
      <c r="D13" s="83">
        <f t="shared" si="1"/>
        <v>3</v>
      </c>
      <c r="E13" s="35">
        <f t="shared" si="2"/>
        <v>3</v>
      </c>
      <c r="F13" s="22">
        <v>3</v>
      </c>
      <c r="G13" s="23">
        <v>0</v>
      </c>
      <c r="H13" s="23">
        <v>0</v>
      </c>
      <c r="I13" s="23" t="s">
        <v>25</v>
      </c>
      <c r="J13" s="24">
        <v>3</v>
      </c>
      <c r="K13" s="22"/>
      <c r="L13" s="23"/>
      <c r="M13" s="23"/>
      <c r="N13" s="23"/>
      <c r="O13" s="24"/>
      <c r="P13" s="22"/>
      <c r="Q13" s="23"/>
      <c r="R13" s="23"/>
      <c r="S13" s="23"/>
      <c r="T13" s="24"/>
      <c r="U13" s="22"/>
      <c r="V13" s="23"/>
      <c r="W13" s="23"/>
      <c r="X13" s="23"/>
      <c r="Y13" s="24"/>
      <c r="Z13" s="22"/>
      <c r="AA13" s="23"/>
      <c r="AB13" s="23"/>
      <c r="AC13" s="23"/>
      <c r="AD13" s="24"/>
      <c r="AE13" s="22"/>
      <c r="AF13" s="23"/>
      <c r="AG13" s="23"/>
      <c r="AH13" s="23"/>
      <c r="AI13" s="24"/>
      <c r="AJ13" s="22"/>
      <c r="AK13" s="23"/>
      <c r="AL13" s="23"/>
      <c r="AM13" s="23"/>
      <c r="AN13" s="24"/>
      <c r="AO13" s="20"/>
      <c r="AP13" s="21"/>
      <c r="AQ13" s="335"/>
      <c r="AR13" s="127"/>
    </row>
    <row r="14" spans="1:44" s="4" customFormat="1" ht="12.75">
      <c r="A14" s="333">
        <v>6</v>
      </c>
      <c r="B14" s="72" t="s">
        <v>82</v>
      </c>
      <c r="C14" s="70" t="s">
        <v>31</v>
      </c>
      <c r="D14" s="83">
        <f t="shared" si="1"/>
        <v>3</v>
      </c>
      <c r="E14" s="35">
        <f t="shared" si="2"/>
        <v>4</v>
      </c>
      <c r="F14" s="22">
        <v>2</v>
      </c>
      <c r="G14" s="23">
        <v>1</v>
      </c>
      <c r="H14" s="23">
        <v>0</v>
      </c>
      <c r="I14" s="23" t="s">
        <v>27</v>
      </c>
      <c r="J14" s="24">
        <v>4</v>
      </c>
      <c r="K14" s="22"/>
      <c r="L14" s="23"/>
      <c r="M14" s="23"/>
      <c r="N14" s="23"/>
      <c r="O14" s="24"/>
      <c r="P14" s="22"/>
      <c r="Q14" s="23"/>
      <c r="R14" s="23"/>
      <c r="S14" s="23"/>
      <c r="T14" s="24"/>
      <c r="U14" s="22"/>
      <c r="V14" s="23"/>
      <c r="W14" s="23"/>
      <c r="X14" s="23"/>
      <c r="Y14" s="24"/>
      <c r="Z14" s="22"/>
      <c r="AA14" s="23"/>
      <c r="AB14" s="23"/>
      <c r="AC14" s="23"/>
      <c r="AD14" s="24"/>
      <c r="AE14" s="22"/>
      <c r="AF14" s="23"/>
      <c r="AG14" s="23"/>
      <c r="AH14" s="23"/>
      <c r="AI14" s="24"/>
      <c r="AJ14" s="22"/>
      <c r="AK14" s="23"/>
      <c r="AL14" s="23"/>
      <c r="AM14" s="23"/>
      <c r="AN14" s="24"/>
      <c r="AO14" s="20"/>
      <c r="AP14" s="21"/>
      <c r="AQ14" s="335"/>
      <c r="AR14" s="127"/>
    </row>
    <row r="15" spans="1:44" s="4" customFormat="1" ht="12.75">
      <c r="A15" s="333">
        <v>7</v>
      </c>
      <c r="B15" s="72" t="s">
        <v>83</v>
      </c>
      <c r="C15" s="70" t="s">
        <v>32</v>
      </c>
      <c r="D15" s="83">
        <f t="shared" si="1"/>
        <v>4</v>
      </c>
      <c r="E15" s="35">
        <f t="shared" si="2"/>
        <v>4</v>
      </c>
      <c r="F15" s="22"/>
      <c r="G15" s="23"/>
      <c r="H15" s="23"/>
      <c r="I15" s="23"/>
      <c r="J15" s="24"/>
      <c r="K15" s="22">
        <v>3</v>
      </c>
      <c r="L15" s="23">
        <v>1</v>
      </c>
      <c r="M15" s="23">
        <v>0</v>
      </c>
      <c r="N15" s="23" t="s">
        <v>25</v>
      </c>
      <c r="O15" s="24">
        <v>4</v>
      </c>
      <c r="P15" s="22"/>
      <c r="Q15" s="23"/>
      <c r="R15" s="23"/>
      <c r="S15" s="23"/>
      <c r="T15" s="24"/>
      <c r="U15" s="22"/>
      <c r="V15" s="23"/>
      <c r="W15" s="23"/>
      <c r="X15" s="23"/>
      <c r="Y15" s="24"/>
      <c r="Z15" s="22"/>
      <c r="AA15" s="23"/>
      <c r="AB15" s="23"/>
      <c r="AC15" s="23"/>
      <c r="AD15" s="24"/>
      <c r="AE15" s="22"/>
      <c r="AF15" s="23"/>
      <c r="AG15" s="23"/>
      <c r="AH15" s="23"/>
      <c r="AI15" s="24"/>
      <c r="AJ15" s="22"/>
      <c r="AK15" s="23"/>
      <c r="AL15" s="23"/>
      <c r="AM15" s="23"/>
      <c r="AN15" s="24"/>
      <c r="AO15" s="20">
        <v>6</v>
      </c>
      <c r="AP15" s="21"/>
      <c r="AQ15" s="335" t="s">
        <v>31</v>
      </c>
      <c r="AR15" s="127"/>
    </row>
    <row r="16" spans="1:44" s="4" customFormat="1" ht="12.75">
      <c r="A16" s="333">
        <v>8</v>
      </c>
      <c r="B16" s="72" t="s">
        <v>84</v>
      </c>
      <c r="C16" s="70" t="s">
        <v>33</v>
      </c>
      <c r="D16" s="83">
        <f t="shared" si="1"/>
        <v>4</v>
      </c>
      <c r="E16" s="35">
        <f t="shared" si="2"/>
        <v>6</v>
      </c>
      <c r="F16" s="22"/>
      <c r="G16" s="23"/>
      <c r="H16" s="23"/>
      <c r="I16" s="23"/>
      <c r="J16" s="24"/>
      <c r="K16" s="22"/>
      <c r="L16" s="23"/>
      <c r="M16" s="23"/>
      <c r="N16" s="23"/>
      <c r="O16" s="24"/>
      <c r="P16" s="22">
        <v>2</v>
      </c>
      <c r="Q16" s="23">
        <v>2</v>
      </c>
      <c r="R16" s="23">
        <v>0</v>
      </c>
      <c r="S16" s="23" t="s">
        <v>28</v>
      </c>
      <c r="T16" s="24">
        <v>6</v>
      </c>
      <c r="U16" s="22"/>
      <c r="V16" s="23"/>
      <c r="W16" s="23"/>
      <c r="X16" s="23"/>
      <c r="Y16" s="24"/>
      <c r="Z16" s="22"/>
      <c r="AA16" s="23"/>
      <c r="AB16" s="23"/>
      <c r="AC16" s="23"/>
      <c r="AD16" s="24"/>
      <c r="AE16" s="22"/>
      <c r="AF16" s="23"/>
      <c r="AG16" s="23"/>
      <c r="AH16" s="23"/>
      <c r="AI16" s="24"/>
      <c r="AJ16" s="22"/>
      <c r="AK16" s="23"/>
      <c r="AL16" s="23"/>
      <c r="AM16" s="23"/>
      <c r="AN16" s="24"/>
      <c r="AO16" s="20">
        <v>7</v>
      </c>
      <c r="AP16" s="21"/>
      <c r="AQ16" s="335" t="s">
        <v>32</v>
      </c>
      <c r="AR16" s="127"/>
    </row>
    <row r="17" spans="1:44" s="4" customFormat="1" ht="12.75">
      <c r="A17" s="333">
        <v>9</v>
      </c>
      <c r="B17" s="72" t="s">
        <v>159</v>
      </c>
      <c r="C17" s="70" t="s">
        <v>73</v>
      </c>
      <c r="D17" s="83">
        <f t="shared" si="1"/>
        <v>4</v>
      </c>
      <c r="E17" s="35">
        <f t="shared" si="2"/>
        <v>4</v>
      </c>
      <c r="F17" s="22"/>
      <c r="G17" s="23"/>
      <c r="H17" s="23"/>
      <c r="I17" s="23"/>
      <c r="J17" s="24"/>
      <c r="K17" s="22">
        <v>2</v>
      </c>
      <c r="L17" s="23">
        <v>0</v>
      </c>
      <c r="M17" s="23">
        <v>2</v>
      </c>
      <c r="N17" s="23" t="s">
        <v>27</v>
      </c>
      <c r="O17" s="24">
        <v>4</v>
      </c>
      <c r="P17" s="22"/>
      <c r="Q17" s="23"/>
      <c r="R17" s="23"/>
      <c r="S17" s="23"/>
      <c r="T17" s="24"/>
      <c r="U17" s="22"/>
      <c r="V17" s="23"/>
      <c r="W17" s="23"/>
      <c r="X17" s="23"/>
      <c r="Y17" s="24"/>
      <c r="Z17" s="22"/>
      <c r="AA17" s="23"/>
      <c r="AB17" s="23"/>
      <c r="AC17" s="23"/>
      <c r="AD17" s="24"/>
      <c r="AE17" s="22"/>
      <c r="AF17" s="23"/>
      <c r="AG17" s="23"/>
      <c r="AH17" s="23"/>
      <c r="AI17" s="24"/>
      <c r="AJ17" s="22"/>
      <c r="AK17" s="23"/>
      <c r="AL17" s="23"/>
      <c r="AM17" s="23"/>
      <c r="AN17" s="24"/>
      <c r="AO17" s="20">
        <v>3</v>
      </c>
      <c r="AP17" s="21"/>
      <c r="AQ17" s="337" t="s">
        <v>123</v>
      </c>
      <c r="AR17" s="127"/>
    </row>
    <row r="18" spans="1:44" s="4" customFormat="1" ht="12.75">
      <c r="A18" s="72">
        <v>10</v>
      </c>
      <c r="B18" s="72" t="s">
        <v>85</v>
      </c>
      <c r="C18" s="70" t="s">
        <v>34</v>
      </c>
      <c r="D18" s="83">
        <f>SUM(F18,G18,H18,K18,L18,M18,P18,Q18,R18,U18,V18,W18,Z18,AA18,AB18,AE18,AF18,AG18,AJ18,AK18,AL18)</f>
        <v>5</v>
      </c>
      <c r="E18" s="35">
        <f>SUM(J18,O18,T18,Y18,AD18,AI18,AN18)</f>
        <v>6</v>
      </c>
      <c r="F18" s="22">
        <v>3</v>
      </c>
      <c r="G18" s="23">
        <v>0</v>
      </c>
      <c r="H18" s="23">
        <v>2</v>
      </c>
      <c r="I18" s="23" t="s">
        <v>25</v>
      </c>
      <c r="J18" s="24">
        <v>6</v>
      </c>
      <c r="K18" s="22"/>
      <c r="L18" s="23"/>
      <c r="M18" s="23"/>
      <c r="N18" s="23"/>
      <c r="O18" s="24"/>
      <c r="P18" s="22"/>
      <c r="Q18" s="23"/>
      <c r="R18" s="23"/>
      <c r="S18" s="23"/>
      <c r="T18" s="24"/>
      <c r="U18" s="22"/>
      <c r="V18" s="23"/>
      <c r="W18" s="23"/>
      <c r="X18" s="23"/>
      <c r="Y18" s="24"/>
      <c r="Z18" s="22"/>
      <c r="AA18" s="23"/>
      <c r="AB18" s="23"/>
      <c r="AC18" s="23"/>
      <c r="AD18" s="24"/>
      <c r="AE18" s="22"/>
      <c r="AF18" s="23"/>
      <c r="AG18" s="23"/>
      <c r="AH18" s="23"/>
      <c r="AI18" s="24"/>
      <c r="AJ18" s="22"/>
      <c r="AK18" s="23"/>
      <c r="AL18" s="23"/>
      <c r="AM18" s="23"/>
      <c r="AN18" s="24"/>
      <c r="AO18" s="20"/>
      <c r="AP18" s="21"/>
      <c r="AQ18" s="335"/>
      <c r="AR18" s="127"/>
    </row>
    <row r="19" spans="1:43" s="7" customFormat="1" ht="14.25">
      <c r="A19" s="40"/>
      <c r="B19" s="72"/>
      <c r="C19" s="70"/>
      <c r="D19" s="83"/>
      <c r="E19" s="35"/>
      <c r="F19" s="22"/>
      <c r="G19" s="23"/>
      <c r="H19" s="23"/>
      <c r="I19" s="23"/>
      <c r="J19" s="24"/>
      <c r="K19" s="22"/>
      <c r="L19" s="23"/>
      <c r="M19" s="23"/>
      <c r="N19" s="23"/>
      <c r="O19" s="24"/>
      <c r="P19" s="22"/>
      <c r="Q19" s="23"/>
      <c r="R19" s="23"/>
      <c r="S19" s="23"/>
      <c r="T19" s="24"/>
      <c r="U19" s="22"/>
      <c r="V19" s="23"/>
      <c r="W19" s="23"/>
      <c r="X19" s="23"/>
      <c r="Y19" s="24"/>
      <c r="Z19" s="22"/>
      <c r="AA19" s="23"/>
      <c r="AB19" s="23"/>
      <c r="AC19" s="23"/>
      <c r="AD19" s="24"/>
      <c r="AE19" s="22"/>
      <c r="AF19" s="23"/>
      <c r="AG19" s="23"/>
      <c r="AH19" s="23"/>
      <c r="AI19" s="24"/>
      <c r="AJ19" s="22"/>
      <c r="AK19" s="23"/>
      <c r="AL19" s="23"/>
      <c r="AM19" s="23"/>
      <c r="AN19" s="24"/>
      <c r="AO19" s="20"/>
      <c r="AP19" s="21"/>
      <c r="AQ19" s="335"/>
    </row>
    <row r="20" spans="1:43" s="7" customFormat="1" ht="15" thickBot="1">
      <c r="A20" s="39"/>
      <c r="B20" s="301"/>
      <c r="C20" s="71"/>
      <c r="D20" s="155"/>
      <c r="E20" s="156"/>
      <c r="F20" s="95"/>
      <c r="G20" s="96"/>
      <c r="H20" s="96"/>
      <c r="I20" s="96"/>
      <c r="J20" s="97"/>
      <c r="K20" s="95"/>
      <c r="L20" s="96"/>
      <c r="M20" s="96"/>
      <c r="N20" s="96"/>
      <c r="O20" s="97"/>
      <c r="P20" s="95"/>
      <c r="Q20" s="96"/>
      <c r="R20" s="96"/>
      <c r="S20" s="96"/>
      <c r="T20" s="97"/>
      <c r="U20" s="95"/>
      <c r="V20" s="96"/>
      <c r="W20" s="96"/>
      <c r="X20" s="96"/>
      <c r="Y20" s="97"/>
      <c r="Z20" s="95"/>
      <c r="AA20" s="96"/>
      <c r="AB20" s="96"/>
      <c r="AC20" s="96"/>
      <c r="AD20" s="97"/>
      <c r="AE20" s="95"/>
      <c r="AF20" s="96"/>
      <c r="AG20" s="96"/>
      <c r="AH20" s="96"/>
      <c r="AI20" s="97"/>
      <c r="AJ20" s="113"/>
      <c r="AK20" s="109"/>
      <c r="AL20" s="109"/>
      <c r="AM20" s="109"/>
      <c r="AN20" s="114"/>
      <c r="AO20" s="20"/>
      <c r="AP20" s="21"/>
      <c r="AQ20" s="335"/>
    </row>
    <row r="21" spans="1:43" s="1" customFormat="1" ht="13.5" thickBot="1">
      <c r="A21" s="410" t="s">
        <v>18</v>
      </c>
      <c r="B21" s="411"/>
      <c r="C21" s="412"/>
      <c r="D21" s="157">
        <f>SUM(D22:D30)</f>
        <v>14</v>
      </c>
      <c r="E21" s="158">
        <f>SUM(E22:E30)</f>
        <v>16</v>
      </c>
      <c r="F21" s="159">
        <f>SUM(F22:F30)</f>
        <v>0</v>
      </c>
      <c r="G21" s="160">
        <f>SUM(G22:G30)</f>
        <v>0</v>
      </c>
      <c r="H21" s="160">
        <f>SUM(H22:H30)</f>
        <v>0</v>
      </c>
      <c r="I21" s="160"/>
      <c r="J21" s="161">
        <f>SUM(J22:J30)</f>
        <v>0</v>
      </c>
      <c r="K21" s="159">
        <f>SUM(K22:K30)</f>
        <v>0</v>
      </c>
      <c r="L21" s="160">
        <f>SUM(L22:L30)</f>
        <v>0</v>
      </c>
      <c r="M21" s="160">
        <f>SUM(M22:M30)</f>
        <v>0</v>
      </c>
      <c r="N21" s="160"/>
      <c r="O21" s="161">
        <f aca="true" t="shared" si="3" ref="O21:W21">SUM(O22:O30)</f>
        <v>0</v>
      </c>
      <c r="P21" s="159">
        <f t="shared" si="3"/>
        <v>0</v>
      </c>
      <c r="Q21" s="160">
        <f t="shared" si="3"/>
        <v>0</v>
      </c>
      <c r="R21" s="160">
        <f t="shared" si="3"/>
        <v>0</v>
      </c>
      <c r="S21" s="160">
        <f t="shared" si="3"/>
        <v>0</v>
      </c>
      <c r="T21" s="161">
        <f t="shared" si="3"/>
        <v>0</v>
      </c>
      <c r="U21" s="159">
        <f t="shared" si="3"/>
        <v>2</v>
      </c>
      <c r="V21" s="160">
        <f t="shared" si="3"/>
        <v>0</v>
      </c>
      <c r="W21" s="160">
        <f t="shared" si="3"/>
        <v>0</v>
      </c>
      <c r="X21" s="160"/>
      <c r="Y21" s="161">
        <f>SUM(Y22:Y30)</f>
        <v>2</v>
      </c>
      <c r="Z21" s="159">
        <f>SUM(Z22:Z30)</f>
        <v>5</v>
      </c>
      <c r="AA21" s="160">
        <f>SUM(AA22:AA30)</f>
        <v>1</v>
      </c>
      <c r="AB21" s="160">
        <f>SUM(AB22:AB30)</f>
        <v>0</v>
      </c>
      <c r="AC21" s="160"/>
      <c r="AD21" s="161">
        <f>SUM(AD22:AD30)</f>
        <v>7</v>
      </c>
      <c r="AE21" s="159">
        <f>SUM(AE22:AE30)</f>
        <v>1</v>
      </c>
      <c r="AF21" s="160">
        <f>SUM(AF22:AF30)</f>
        <v>1</v>
      </c>
      <c r="AG21" s="160">
        <f>SUM(AG22:AG30)</f>
        <v>0</v>
      </c>
      <c r="AH21" s="160"/>
      <c r="AI21" s="161">
        <f>SUM(AI22:AI30)</f>
        <v>2</v>
      </c>
      <c r="AJ21" s="159">
        <f>SUM(AJ22:AJ30)</f>
        <v>4</v>
      </c>
      <c r="AK21" s="160">
        <f>SUM(AK22:AK30)</f>
        <v>0</v>
      </c>
      <c r="AL21" s="160">
        <f>SUM(AL22:AL30)</f>
        <v>0</v>
      </c>
      <c r="AM21" s="160"/>
      <c r="AN21" s="161">
        <f>SUM(AN22:AN30)</f>
        <v>5</v>
      </c>
      <c r="AO21" s="20"/>
      <c r="AP21" s="21"/>
      <c r="AQ21" s="335"/>
    </row>
    <row r="22" spans="1:44" s="4" customFormat="1" ht="12.75">
      <c r="A22" s="72">
        <v>12</v>
      </c>
      <c r="B22" s="370" t="s">
        <v>183</v>
      </c>
      <c r="C22" s="100" t="s">
        <v>35</v>
      </c>
      <c r="D22" s="34">
        <f aca="true" t="shared" si="4" ref="D22:D28">SUM(F22,G22,H22,K22,L22,M22,P22,Q22,R22,U22,V22,W22,Z22,AA22,AB22,AE22,AF22,AG22,AJ22,AK22,AL22)</f>
        <v>2</v>
      </c>
      <c r="E22" s="34">
        <f aca="true" t="shared" si="5" ref="E22:E28">SUM(J22,O22,T22,Y22,AD22,AI22,AN22)</f>
        <v>2</v>
      </c>
      <c r="F22" s="19"/>
      <c r="G22" s="20"/>
      <c r="H22" s="20"/>
      <c r="I22" s="20"/>
      <c r="J22" s="21"/>
      <c r="K22" s="19"/>
      <c r="L22" s="20"/>
      <c r="M22" s="20"/>
      <c r="N22" s="20"/>
      <c r="O22" s="21"/>
      <c r="P22" s="19"/>
      <c r="Q22" s="20"/>
      <c r="R22" s="20"/>
      <c r="S22" s="20"/>
      <c r="T22" s="21"/>
      <c r="U22" s="19"/>
      <c r="V22" s="20"/>
      <c r="W22" s="20"/>
      <c r="X22" s="20"/>
      <c r="Y22" s="21"/>
      <c r="Z22" s="19">
        <v>2</v>
      </c>
      <c r="AA22" s="20">
        <v>0</v>
      </c>
      <c r="AB22" s="20">
        <v>0</v>
      </c>
      <c r="AC22" s="20" t="s">
        <v>27</v>
      </c>
      <c r="AD22" s="21">
        <v>2</v>
      </c>
      <c r="AE22" s="19"/>
      <c r="AF22" s="20"/>
      <c r="AG22" s="20"/>
      <c r="AH22" s="20"/>
      <c r="AI22" s="21"/>
      <c r="AJ22" s="19"/>
      <c r="AK22" s="20"/>
      <c r="AL22" s="20"/>
      <c r="AM22" s="20"/>
      <c r="AN22" s="21"/>
      <c r="AO22" s="20"/>
      <c r="AP22" s="21"/>
      <c r="AQ22" s="335"/>
      <c r="AR22" s="127"/>
    </row>
    <row r="23" spans="1:44" s="4" customFormat="1" ht="13.5" customHeight="1">
      <c r="A23" s="72">
        <v>13</v>
      </c>
      <c r="B23" s="371" t="s">
        <v>184</v>
      </c>
      <c r="C23" s="72" t="s">
        <v>36</v>
      </c>
      <c r="D23" s="35">
        <f t="shared" si="4"/>
        <v>2</v>
      </c>
      <c r="E23" s="35">
        <f t="shared" si="5"/>
        <v>2</v>
      </c>
      <c r="F23" s="22"/>
      <c r="G23" s="23"/>
      <c r="H23" s="23"/>
      <c r="I23" s="23"/>
      <c r="J23" s="24"/>
      <c r="K23" s="22"/>
      <c r="L23" s="23"/>
      <c r="M23" s="23"/>
      <c r="N23" s="23"/>
      <c r="O23" s="24"/>
      <c r="P23" s="22"/>
      <c r="Q23" s="23"/>
      <c r="R23" s="23"/>
      <c r="S23" s="23"/>
      <c r="T23" s="24"/>
      <c r="U23" s="22"/>
      <c r="V23" s="23"/>
      <c r="W23" s="23"/>
      <c r="X23" s="23"/>
      <c r="Y23" s="24"/>
      <c r="Z23" s="22"/>
      <c r="AA23" s="23"/>
      <c r="AB23" s="23"/>
      <c r="AC23" s="23"/>
      <c r="AD23" s="24"/>
      <c r="AE23" s="22">
        <v>1</v>
      </c>
      <c r="AF23" s="23">
        <v>1</v>
      </c>
      <c r="AG23" s="23">
        <v>0</v>
      </c>
      <c r="AH23" s="23" t="s">
        <v>27</v>
      </c>
      <c r="AI23" s="24">
        <v>2</v>
      </c>
      <c r="AJ23" s="22"/>
      <c r="AK23" s="23"/>
      <c r="AL23" s="23"/>
      <c r="AM23" s="23"/>
      <c r="AN23" s="24"/>
      <c r="AO23" s="20">
        <v>12</v>
      </c>
      <c r="AP23" s="21"/>
      <c r="AQ23" s="335" t="s">
        <v>35</v>
      </c>
      <c r="AR23" s="127"/>
    </row>
    <row r="24" spans="1:44" s="4" customFormat="1" ht="12.75">
      <c r="A24" s="72">
        <v>14</v>
      </c>
      <c r="B24" s="72" t="s">
        <v>86</v>
      </c>
      <c r="C24" s="72" t="s">
        <v>37</v>
      </c>
      <c r="D24" s="35">
        <f t="shared" si="4"/>
        <v>2</v>
      </c>
      <c r="E24" s="35">
        <f t="shared" si="5"/>
        <v>2</v>
      </c>
      <c r="F24" s="22"/>
      <c r="G24" s="23"/>
      <c r="H24" s="23"/>
      <c r="I24" s="23"/>
      <c r="J24" s="24"/>
      <c r="K24" s="22"/>
      <c r="L24" s="23"/>
      <c r="M24" s="23"/>
      <c r="N24" s="23"/>
      <c r="O24" s="24"/>
      <c r="P24" s="22"/>
      <c r="Q24" s="23"/>
      <c r="R24" s="23"/>
      <c r="S24" s="23"/>
      <c r="T24" s="24"/>
      <c r="U24" s="22">
        <v>2</v>
      </c>
      <c r="V24" s="23">
        <v>0</v>
      </c>
      <c r="W24" s="23">
        <v>0</v>
      </c>
      <c r="X24" s="23" t="s">
        <v>25</v>
      </c>
      <c r="Y24" s="24">
        <v>2</v>
      </c>
      <c r="Z24" s="22"/>
      <c r="AA24" s="23"/>
      <c r="AB24" s="23"/>
      <c r="AC24" s="23"/>
      <c r="AD24" s="24"/>
      <c r="AE24" s="22"/>
      <c r="AF24" s="23"/>
      <c r="AG24" s="23"/>
      <c r="AH24" s="23"/>
      <c r="AI24" s="24"/>
      <c r="AJ24" s="22"/>
      <c r="AK24" s="23"/>
      <c r="AL24" s="23"/>
      <c r="AM24" s="23"/>
      <c r="AN24" s="24"/>
      <c r="AO24" s="20"/>
      <c r="AP24" s="21"/>
      <c r="AQ24" s="335"/>
      <c r="AR24" s="127"/>
    </row>
    <row r="25" spans="1:44" s="4" customFormat="1" ht="14.25">
      <c r="A25" s="72">
        <v>15</v>
      </c>
      <c r="B25" s="72" t="s">
        <v>87</v>
      </c>
      <c r="C25" s="72" t="s">
        <v>77</v>
      </c>
      <c r="D25" s="35">
        <f t="shared" si="4"/>
        <v>2</v>
      </c>
      <c r="E25" s="35">
        <f t="shared" si="5"/>
        <v>3</v>
      </c>
      <c r="F25" s="22"/>
      <c r="G25" s="23"/>
      <c r="H25" s="23"/>
      <c r="I25" s="23"/>
      <c r="J25" s="24"/>
      <c r="K25" s="22"/>
      <c r="L25" s="23"/>
      <c r="M25" s="23"/>
      <c r="N25" s="23"/>
      <c r="O25" s="24"/>
      <c r="P25" s="22"/>
      <c r="Q25" s="23"/>
      <c r="R25" s="23"/>
      <c r="S25" s="23"/>
      <c r="T25" s="24"/>
      <c r="U25" s="22"/>
      <c r="V25" s="23"/>
      <c r="W25" s="23"/>
      <c r="X25" s="23"/>
      <c r="Y25" s="24"/>
      <c r="Z25" s="22">
        <v>2</v>
      </c>
      <c r="AA25" s="23">
        <v>0</v>
      </c>
      <c r="AB25" s="23">
        <v>0</v>
      </c>
      <c r="AC25" s="23" t="s">
        <v>25</v>
      </c>
      <c r="AD25" s="24">
        <v>3</v>
      </c>
      <c r="AE25" s="22"/>
      <c r="AF25" s="23"/>
      <c r="AG25" s="23"/>
      <c r="AH25" s="23"/>
      <c r="AI25" s="24"/>
      <c r="AJ25" s="22"/>
      <c r="AK25" s="23"/>
      <c r="AL25" s="23"/>
      <c r="AM25" s="23"/>
      <c r="AN25" s="24"/>
      <c r="AO25" s="20">
        <v>12</v>
      </c>
      <c r="AP25" s="21" t="s">
        <v>125</v>
      </c>
      <c r="AQ25" s="335" t="s">
        <v>35</v>
      </c>
      <c r="AR25" s="127"/>
    </row>
    <row r="26" spans="1:44" s="4" customFormat="1" ht="12.75">
      <c r="A26" s="72">
        <v>16</v>
      </c>
      <c r="B26" s="72" t="s">
        <v>160</v>
      </c>
      <c r="C26" s="72" t="s">
        <v>38</v>
      </c>
      <c r="D26" s="35">
        <f t="shared" si="4"/>
        <v>2</v>
      </c>
      <c r="E26" s="35">
        <f t="shared" si="5"/>
        <v>2</v>
      </c>
      <c r="F26" s="22"/>
      <c r="G26" s="23"/>
      <c r="H26" s="23"/>
      <c r="I26" s="23"/>
      <c r="J26" s="24"/>
      <c r="K26" s="22"/>
      <c r="L26" s="23"/>
      <c r="M26" s="23"/>
      <c r="N26" s="23"/>
      <c r="O26" s="24"/>
      <c r="P26" s="22"/>
      <c r="Q26" s="23"/>
      <c r="R26" s="23"/>
      <c r="S26" s="23"/>
      <c r="T26" s="24"/>
      <c r="U26" s="22"/>
      <c r="V26" s="23"/>
      <c r="W26" s="23"/>
      <c r="X26" s="23"/>
      <c r="Y26" s="24"/>
      <c r="Z26" s="22">
        <v>1</v>
      </c>
      <c r="AA26" s="23">
        <v>1</v>
      </c>
      <c r="AB26" s="23">
        <v>0</v>
      </c>
      <c r="AC26" s="23" t="s">
        <v>25</v>
      </c>
      <c r="AD26" s="24">
        <v>2</v>
      </c>
      <c r="AE26" s="22"/>
      <c r="AF26" s="23"/>
      <c r="AG26" s="23"/>
      <c r="AH26" s="23"/>
      <c r="AI26" s="24"/>
      <c r="AJ26" s="22"/>
      <c r="AK26" s="23"/>
      <c r="AL26" s="23"/>
      <c r="AM26" s="23"/>
      <c r="AN26" s="24"/>
      <c r="AO26" s="20">
        <v>2</v>
      </c>
      <c r="AP26" s="21"/>
      <c r="AQ26" s="335" t="s">
        <v>124</v>
      </c>
      <c r="AR26" s="127"/>
    </row>
    <row r="27" spans="1:44" s="4" customFormat="1" ht="12.75">
      <c r="A27" s="72">
        <v>17</v>
      </c>
      <c r="B27" s="72" t="s">
        <v>88</v>
      </c>
      <c r="C27" s="25" t="s">
        <v>39</v>
      </c>
      <c r="D27" s="34">
        <f t="shared" si="4"/>
        <v>2</v>
      </c>
      <c r="E27" s="34">
        <f t="shared" si="5"/>
        <v>2</v>
      </c>
      <c r="F27" s="19"/>
      <c r="G27" s="20"/>
      <c r="H27" s="20"/>
      <c r="I27" s="20"/>
      <c r="J27" s="21"/>
      <c r="K27" s="19"/>
      <c r="L27" s="20"/>
      <c r="M27" s="20"/>
      <c r="N27" s="20"/>
      <c r="O27" s="21"/>
      <c r="P27" s="19"/>
      <c r="Q27" s="20"/>
      <c r="R27" s="20"/>
      <c r="S27" s="20"/>
      <c r="T27" s="21"/>
      <c r="U27" s="19"/>
      <c r="V27" s="20"/>
      <c r="W27" s="20"/>
      <c r="X27" s="20"/>
      <c r="Y27" s="21"/>
      <c r="Z27" s="19"/>
      <c r="AA27" s="20"/>
      <c r="AB27" s="20"/>
      <c r="AC27" s="20"/>
      <c r="AD27" s="21"/>
      <c r="AE27" s="19"/>
      <c r="AF27" s="20"/>
      <c r="AG27" s="20"/>
      <c r="AH27" s="20"/>
      <c r="AI27" s="21"/>
      <c r="AJ27" s="19">
        <v>2</v>
      </c>
      <c r="AK27" s="20">
        <v>0</v>
      </c>
      <c r="AL27" s="20">
        <v>0</v>
      </c>
      <c r="AM27" s="20" t="s">
        <v>27</v>
      </c>
      <c r="AN27" s="21">
        <v>2</v>
      </c>
      <c r="AO27" s="406" t="s">
        <v>74</v>
      </c>
      <c r="AP27" s="407"/>
      <c r="AQ27" s="335"/>
      <c r="AR27" s="127"/>
    </row>
    <row r="28" spans="1:44" s="4" customFormat="1" ht="15" customHeight="1">
      <c r="A28" s="72">
        <v>18</v>
      </c>
      <c r="B28" s="72"/>
      <c r="C28" s="303" t="s">
        <v>99</v>
      </c>
      <c r="D28" s="84">
        <f t="shared" si="4"/>
        <v>2</v>
      </c>
      <c r="E28" s="84">
        <f t="shared" si="5"/>
        <v>3</v>
      </c>
      <c r="F28" s="85"/>
      <c r="G28" s="86"/>
      <c r="H28" s="86"/>
      <c r="I28" s="86"/>
      <c r="J28" s="87"/>
      <c r="K28" s="19"/>
      <c r="L28" s="20"/>
      <c r="M28" s="20"/>
      <c r="N28" s="20"/>
      <c r="O28" s="21"/>
      <c r="P28" s="19"/>
      <c r="Q28" s="20"/>
      <c r="R28" s="20"/>
      <c r="S28" s="20"/>
      <c r="T28" s="21"/>
      <c r="U28" s="19"/>
      <c r="V28" s="20"/>
      <c r="W28" s="20"/>
      <c r="X28" s="20"/>
      <c r="Y28" s="21"/>
      <c r="Z28" s="19"/>
      <c r="AA28" s="20"/>
      <c r="AB28" s="20"/>
      <c r="AC28" s="20"/>
      <c r="AD28" s="21"/>
      <c r="AE28" s="19"/>
      <c r="AF28" s="20"/>
      <c r="AG28" s="20"/>
      <c r="AH28" s="20"/>
      <c r="AI28" s="21"/>
      <c r="AJ28" s="19">
        <v>2</v>
      </c>
      <c r="AK28" s="20">
        <v>0</v>
      </c>
      <c r="AL28" s="20">
        <v>0</v>
      </c>
      <c r="AM28" s="20" t="s">
        <v>25</v>
      </c>
      <c r="AN28" s="21">
        <v>3</v>
      </c>
      <c r="AO28" s="20"/>
      <c r="AP28" s="21"/>
      <c r="AQ28" s="335"/>
      <c r="AR28" s="127"/>
    </row>
    <row r="29" spans="1:44" s="4" customFormat="1" ht="12.75">
      <c r="A29" s="72"/>
      <c r="B29" s="72"/>
      <c r="C29" s="49"/>
      <c r="D29" s="34"/>
      <c r="E29" s="34"/>
      <c r="F29" s="92"/>
      <c r="G29" s="93"/>
      <c r="H29" s="30"/>
      <c r="I29" s="91"/>
      <c r="J29" s="94"/>
      <c r="K29" s="92"/>
      <c r="L29" s="93"/>
      <c r="M29" s="30"/>
      <c r="N29" s="91"/>
      <c r="O29" s="94"/>
      <c r="P29" s="92"/>
      <c r="Q29" s="93"/>
      <c r="R29" s="30"/>
      <c r="S29" s="91"/>
      <c r="T29" s="94"/>
      <c r="U29" s="92"/>
      <c r="V29" s="93"/>
      <c r="W29" s="30"/>
      <c r="X29" s="23"/>
      <c r="Y29" s="94"/>
      <c r="Z29" s="10"/>
      <c r="AA29" s="11"/>
      <c r="AB29" s="12"/>
      <c r="AC29" s="13"/>
      <c r="AD29" s="59"/>
      <c r="AE29" s="92"/>
      <c r="AF29" s="93"/>
      <c r="AG29" s="30"/>
      <c r="AH29" s="91"/>
      <c r="AI29" s="94"/>
      <c r="AJ29" s="92"/>
      <c r="AK29" s="93"/>
      <c r="AL29" s="30"/>
      <c r="AM29" s="91"/>
      <c r="AN29" s="94"/>
      <c r="AO29" s="20"/>
      <c r="AP29" s="21"/>
      <c r="AQ29" s="335"/>
      <c r="AR29" s="127"/>
    </row>
    <row r="30" spans="1:44" s="4" customFormat="1" ht="13.5" thickBot="1">
      <c r="A30" s="43"/>
      <c r="B30" s="162"/>
      <c r="C30" s="49"/>
      <c r="D30" s="34"/>
      <c r="E30" s="34"/>
      <c r="F30" s="10"/>
      <c r="G30" s="11"/>
      <c r="H30" s="12"/>
      <c r="I30" s="13"/>
      <c r="J30" s="59"/>
      <c r="K30" s="10"/>
      <c r="L30" s="11"/>
      <c r="M30" s="12"/>
      <c r="N30" s="13"/>
      <c r="O30" s="59"/>
      <c r="P30" s="10"/>
      <c r="Q30" s="11"/>
      <c r="R30" s="12"/>
      <c r="S30" s="13"/>
      <c r="T30" s="59"/>
      <c r="U30" s="10"/>
      <c r="V30" s="11"/>
      <c r="W30" s="12"/>
      <c r="X30" s="13"/>
      <c r="Y30" s="59"/>
      <c r="Z30" s="10"/>
      <c r="AA30" s="11"/>
      <c r="AB30" s="12"/>
      <c r="AC30" s="13"/>
      <c r="AD30" s="59"/>
      <c r="AE30" s="10"/>
      <c r="AF30" s="11"/>
      <c r="AG30" s="12"/>
      <c r="AH30" s="13"/>
      <c r="AI30" s="59"/>
      <c r="AJ30" s="10"/>
      <c r="AK30" s="11"/>
      <c r="AL30" s="12"/>
      <c r="AM30" s="13"/>
      <c r="AN30" s="60"/>
      <c r="AO30" s="20"/>
      <c r="AP30" s="21"/>
      <c r="AQ30" s="335"/>
      <c r="AR30" s="127"/>
    </row>
    <row r="31" spans="1:43" s="1" customFormat="1" ht="13.5" thickBot="1">
      <c r="A31" s="410" t="s">
        <v>19</v>
      </c>
      <c r="B31" s="411"/>
      <c r="C31" s="412"/>
      <c r="D31" s="143">
        <f>SUM(D32:D55)</f>
        <v>59</v>
      </c>
      <c r="E31" s="163">
        <f>SUM(E32:E55)</f>
        <v>74</v>
      </c>
      <c r="F31" s="159">
        <f>SUM(F32:F46)</f>
        <v>4</v>
      </c>
      <c r="G31" s="160">
        <f>SUM(G32:G46)</f>
        <v>0</v>
      </c>
      <c r="H31" s="160">
        <f>SUM(H32:H46)</f>
        <v>1</v>
      </c>
      <c r="I31" s="160"/>
      <c r="J31" s="161">
        <f>SUM(J32:J46)</f>
        <v>7</v>
      </c>
      <c r="K31" s="159">
        <f>SUM(K32:K55)</f>
        <v>7</v>
      </c>
      <c r="L31" s="160">
        <f>SUM(L32:L55)</f>
        <v>0</v>
      </c>
      <c r="M31" s="160">
        <f>SUM(M32:M55)</f>
        <v>5</v>
      </c>
      <c r="N31" s="160"/>
      <c r="O31" s="164">
        <f aca="true" t="shared" si="6" ref="O31:W31">SUM(O32:O55)</f>
        <v>16</v>
      </c>
      <c r="P31" s="165">
        <f t="shared" si="6"/>
        <v>11</v>
      </c>
      <c r="Q31" s="149">
        <f t="shared" si="6"/>
        <v>1</v>
      </c>
      <c r="R31" s="150">
        <f t="shared" si="6"/>
        <v>10</v>
      </c>
      <c r="S31" s="150">
        <f t="shared" si="6"/>
        <v>0</v>
      </c>
      <c r="T31" s="151">
        <f t="shared" si="6"/>
        <v>26</v>
      </c>
      <c r="U31" s="152">
        <f t="shared" si="6"/>
        <v>3</v>
      </c>
      <c r="V31" s="150">
        <f t="shared" si="6"/>
        <v>0</v>
      </c>
      <c r="W31" s="150">
        <f t="shared" si="6"/>
        <v>4</v>
      </c>
      <c r="X31" s="150"/>
      <c r="Y31" s="153">
        <f>SUM(Y32:Y55)</f>
        <v>8</v>
      </c>
      <c r="Z31" s="149">
        <f>SUM(Z32:Z55)</f>
        <v>5</v>
      </c>
      <c r="AA31" s="150">
        <f>SUM(AA32:AA55)</f>
        <v>1</v>
      </c>
      <c r="AB31" s="150">
        <f>SUM(AB32:AB55)</f>
        <v>3</v>
      </c>
      <c r="AC31" s="150"/>
      <c r="AD31" s="151">
        <f>SUM(AD32:AD55)</f>
        <v>11</v>
      </c>
      <c r="AE31" s="152">
        <f>SUM(AE32:AE55)</f>
        <v>1</v>
      </c>
      <c r="AF31" s="150">
        <f>SUM(AF32:AF55)</f>
        <v>0</v>
      </c>
      <c r="AG31" s="150">
        <f>SUM(AG32:AG55)</f>
        <v>1</v>
      </c>
      <c r="AH31" s="151"/>
      <c r="AI31" s="166">
        <f>SUM(AI32:AI55)</f>
        <v>3</v>
      </c>
      <c r="AJ31" s="152">
        <f>SUM(AJ32:AJ55)</f>
        <v>2</v>
      </c>
      <c r="AK31" s="150">
        <f>SUM(AK32:AK55)</f>
        <v>0</v>
      </c>
      <c r="AL31" s="150">
        <f>SUM(AL32:AL55)</f>
        <v>0</v>
      </c>
      <c r="AM31" s="150"/>
      <c r="AN31" s="153">
        <f>SUM(AN32:AN55)</f>
        <v>3</v>
      </c>
      <c r="AO31" s="20"/>
      <c r="AP31" s="21"/>
      <c r="AQ31" s="335"/>
    </row>
    <row r="32" spans="1:44" s="4" customFormat="1" ht="12.75">
      <c r="A32" s="40">
        <v>21</v>
      </c>
      <c r="B32" s="99" t="s">
        <v>89</v>
      </c>
      <c r="C32" s="99" t="s">
        <v>112</v>
      </c>
      <c r="D32" s="15">
        <f aca="true" t="shared" si="7" ref="D32:D51">SUM(F32,G32,H32,K32,L32,M32,P32,Q32,R32,U32,V32,W32,Z32,AA32,AB32,AE32,AF32,AG32,AJ32,AK32,AL32)</f>
        <v>2</v>
      </c>
      <c r="E32" s="8">
        <f aca="true" t="shared" si="8" ref="E32:E51">SUM(J32,O32,T32,Y32,AD32,AI32,AN32)</f>
        <v>3</v>
      </c>
      <c r="F32" s="22">
        <v>2</v>
      </c>
      <c r="G32" s="23">
        <v>0</v>
      </c>
      <c r="H32" s="23">
        <v>0</v>
      </c>
      <c r="I32" s="23" t="s">
        <v>27</v>
      </c>
      <c r="J32" s="24">
        <v>3</v>
      </c>
      <c r="K32" s="22"/>
      <c r="L32" s="23"/>
      <c r="M32" s="23"/>
      <c r="N32" s="23"/>
      <c r="O32" s="24"/>
      <c r="P32" s="22"/>
      <c r="Q32" s="23"/>
      <c r="R32" s="23"/>
      <c r="S32" s="23"/>
      <c r="T32" s="24"/>
      <c r="U32" s="22"/>
      <c r="V32" s="23"/>
      <c r="W32" s="23"/>
      <c r="X32" s="23"/>
      <c r="Y32" s="24"/>
      <c r="Z32" s="22"/>
      <c r="AA32" s="23"/>
      <c r="AB32" s="23"/>
      <c r="AC32" s="23"/>
      <c r="AD32" s="24"/>
      <c r="AE32" s="22"/>
      <c r="AF32" s="23"/>
      <c r="AG32" s="23"/>
      <c r="AH32" s="23"/>
      <c r="AI32" s="24"/>
      <c r="AJ32" s="103"/>
      <c r="AK32" s="104"/>
      <c r="AL32" s="104"/>
      <c r="AM32" s="104"/>
      <c r="AN32" s="105"/>
      <c r="AO32" s="20"/>
      <c r="AP32" s="21"/>
      <c r="AQ32" s="335"/>
      <c r="AR32" s="127"/>
    </row>
    <row r="33" spans="1:44" s="4" customFormat="1" ht="12.75">
      <c r="A33" s="40">
        <v>22</v>
      </c>
      <c r="B33" s="26" t="s">
        <v>90</v>
      </c>
      <c r="C33" s="26" t="s">
        <v>113</v>
      </c>
      <c r="D33" s="16">
        <f t="shared" si="7"/>
        <v>2</v>
      </c>
      <c r="E33" s="8">
        <f t="shared" si="8"/>
        <v>3</v>
      </c>
      <c r="F33" s="22"/>
      <c r="G33" s="23"/>
      <c r="H33" s="23"/>
      <c r="I33" s="23"/>
      <c r="J33" s="24"/>
      <c r="K33" s="22">
        <v>2</v>
      </c>
      <c r="L33" s="23">
        <v>0</v>
      </c>
      <c r="M33" s="23">
        <v>0</v>
      </c>
      <c r="N33" s="23" t="s">
        <v>27</v>
      </c>
      <c r="O33" s="24">
        <v>3</v>
      </c>
      <c r="P33" s="22"/>
      <c r="Q33" s="23"/>
      <c r="R33" s="23"/>
      <c r="S33" s="23"/>
      <c r="T33" s="24"/>
      <c r="U33" s="22"/>
      <c r="V33" s="23"/>
      <c r="W33" s="23"/>
      <c r="X33" s="23"/>
      <c r="Y33" s="24"/>
      <c r="Z33" s="22"/>
      <c r="AA33" s="23"/>
      <c r="AB33" s="23"/>
      <c r="AC33" s="23"/>
      <c r="AD33" s="24"/>
      <c r="AE33" s="22"/>
      <c r="AF33" s="23"/>
      <c r="AG33" s="23"/>
      <c r="AH33" s="23"/>
      <c r="AI33" s="24"/>
      <c r="AJ33" s="27"/>
      <c r="AK33" s="28"/>
      <c r="AL33" s="28"/>
      <c r="AM33" s="28"/>
      <c r="AN33" s="61"/>
      <c r="AO33" s="20">
        <v>21</v>
      </c>
      <c r="AP33" s="21"/>
      <c r="AQ33" s="335" t="s">
        <v>112</v>
      </c>
      <c r="AR33" s="127"/>
    </row>
    <row r="34" spans="1:44" s="4" customFormat="1" ht="12.75">
      <c r="A34" s="40">
        <v>23</v>
      </c>
      <c r="B34" s="26" t="s">
        <v>91</v>
      </c>
      <c r="C34" s="26" t="s">
        <v>114</v>
      </c>
      <c r="D34" s="16">
        <f t="shared" si="7"/>
        <v>2</v>
      </c>
      <c r="E34" s="8">
        <f t="shared" si="8"/>
        <v>2</v>
      </c>
      <c r="F34" s="22"/>
      <c r="G34" s="23"/>
      <c r="H34" s="23"/>
      <c r="I34" s="23"/>
      <c r="J34" s="24"/>
      <c r="K34" s="22">
        <v>0</v>
      </c>
      <c r="L34" s="23">
        <v>0</v>
      </c>
      <c r="M34" s="23">
        <v>2</v>
      </c>
      <c r="N34" s="23" t="s">
        <v>25</v>
      </c>
      <c r="O34" s="24">
        <v>2</v>
      </c>
      <c r="P34" s="22"/>
      <c r="Q34" s="23"/>
      <c r="R34" s="23"/>
      <c r="S34" s="23"/>
      <c r="T34" s="24"/>
      <c r="U34" s="22"/>
      <c r="V34" s="23"/>
      <c r="W34" s="23"/>
      <c r="X34" s="23"/>
      <c r="Y34" s="24"/>
      <c r="Z34" s="22"/>
      <c r="AA34" s="23"/>
      <c r="AB34" s="23"/>
      <c r="AC34" s="23"/>
      <c r="AD34" s="24"/>
      <c r="AE34" s="22"/>
      <c r="AF34" s="23"/>
      <c r="AG34" s="23"/>
      <c r="AH34" s="23"/>
      <c r="AI34" s="24"/>
      <c r="AJ34" s="27"/>
      <c r="AK34" s="28"/>
      <c r="AL34" s="28"/>
      <c r="AM34" s="28"/>
      <c r="AN34" s="61"/>
      <c r="AO34" s="20">
        <v>22</v>
      </c>
      <c r="AP34" s="21" t="s">
        <v>125</v>
      </c>
      <c r="AQ34" s="335" t="s">
        <v>181</v>
      </c>
      <c r="AR34" s="127"/>
    </row>
    <row r="35" spans="1:44" s="4" customFormat="1" ht="12.75">
      <c r="A35" s="40">
        <v>24</v>
      </c>
      <c r="B35" s="26" t="s">
        <v>92</v>
      </c>
      <c r="C35" s="26" t="s">
        <v>40</v>
      </c>
      <c r="D35" s="16">
        <f t="shared" si="7"/>
        <v>3</v>
      </c>
      <c r="E35" s="8">
        <f t="shared" si="8"/>
        <v>4</v>
      </c>
      <c r="F35" s="22">
        <v>2</v>
      </c>
      <c r="G35" s="23">
        <v>0</v>
      </c>
      <c r="H35" s="23">
        <v>1</v>
      </c>
      <c r="I35" s="23" t="s">
        <v>27</v>
      </c>
      <c r="J35" s="24">
        <v>4</v>
      </c>
      <c r="K35" s="22"/>
      <c r="L35" s="23"/>
      <c r="M35" s="23"/>
      <c r="N35" s="23"/>
      <c r="O35" s="24"/>
      <c r="P35" s="22"/>
      <c r="Q35" s="23"/>
      <c r="R35" s="23"/>
      <c r="S35" s="23"/>
      <c r="T35" s="24"/>
      <c r="U35" s="22"/>
      <c r="V35" s="23"/>
      <c r="W35" s="23"/>
      <c r="X35" s="23"/>
      <c r="Y35" s="24"/>
      <c r="Z35" s="22"/>
      <c r="AA35" s="23"/>
      <c r="AB35" s="23"/>
      <c r="AC35" s="23"/>
      <c r="AD35" s="24"/>
      <c r="AE35" s="22"/>
      <c r="AF35" s="23"/>
      <c r="AG35" s="23"/>
      <c r="AH35" s="23"/>
      <c r="AI35" s="24"/>
      <c r="AJ35" s="27"/>
      <c r="AK35" s="28"/>
      <c r="AL35" s="28"/>
      <c r="AM35" s="28"/>
      <c r="AN35" s="61"/>
      <c r="AO35" s="20"/>
      <c r="AP35" s="24"/>
      <c r="AQ35" s="335"/>
      <c r="AR35" s="127"/>
    </row>
    <row r="36" spans="1:44" s="4" customFormat="1" ht="12.75">
      <c r="A36" s="40">
        <v>25</v>
      </c>
      <c r="B36" s="26" t="s">
        <v>93</v>
      </c>
      <c r="C36" s="26" t="s">
        <v>41</v>
      </c>
      <c r="D36" s="16">
        <f t="shared" si="7"/>
        <v>3</v>
      </c>
      <c r="E36" s="8">
        <f t="shared" si="8"/>
        <v>4</v>
      </c>
      <c r="F36" s="22"/>
      <c r="G36" s="23"/>
      <c r="H36" s="23"/>
      <c r="I36" s="23"/>
      <c r="J36" s="24"/>
      <c r="K36" s="22">
        <v>2</v>
      </c>
      <c r="L36" s="23">
        <v>0</v>
      </c>
      <c r="M36" s="23">
        <v>1</v>
      </c>
      <c r="N36" s="23" t="s">
        <v>25</v>
      </c>
      <c r="O36" s="24">
        <v>4</v>
      </c>
      <c r="P36" s="22"/>
      <c r="Q36" s="23"/>
      <c r="R36" s="23"/>
      <c r="S36" s="23"/>
      <c r="T36" s="24"/>
      <c r="U36" s="22"/>
      <c r="V36" s="23"/>
      <c r="W36" s="23"/>
      <c r="X36" s="23"/>
      <c r="Y36" s="24"/>
      <c r="Z36" s="22"/>
      <c r="AA36" s="23"/>
      <c r="AB36" s="23"/>
      <c r="AC36" s="23"/>
      <c r="AD36" s="24"/>
      <c r="AE36" s="22"/>
      <c r="AF36" s="23"/>
      <c r="AG36" s="23"/>
      <c r="AH36" s="23"/>
      <c r="AI36" s="24"/>
      <c r="AJ36" s="27"/>
      <c r="AK36" s="28"/>
      <c r="AL36" s="28"/>
      <c r="AM36" s="28"/>
      <c r="AN36" s="61"/>
      <c r="AO36" s="20">
        <v>24</v>
      </c>
      <c r="AP36" s="21"/>
      <c r="AQ36" s="335" t="s">
        <v>40</v>
      </c>
      <c r="AR36" s="127"/>
    </row>
    <row r="37" spans="1:44" s="4" customFormat="1" ht="12.75">
      <c r="A37" s="40">
        <v>26</v>
      </c>
      <c r="B37" s="26" t="s">
        <v>94</v>
      </c>
      <c r="C37" s="26" t="s">
        <v>42</v>
      </c>
      <c r="D37" s="16">
        <f t="shared" si="7"/>
        <v>4</v>
      </c>
      <c r="E37" s="8">
        <f t="shared" si="8"/>
        <v>5</v>
      </c>
      <c r="F37" s="22"/>
      <c r="G37" s="23"/>
      <c r="H37" s="23"/>
      <c r="I37" s="23"/>
      <c r="J37" s="24"/>
      <c r="K37" s="22"/>
      <c r="L37" s="23"/>
      <c r="M37" s="23"/>
      <c r="N37" s="23"/>
      <c r="O37" s="24"/>
      <c r="P37" s="22">
        <v>2</v>
      </c>
      <c r="Q37" s="23">
        <v>0</v>
      </c>
      <c r="R37" s="23">
        <v>2</v>
      </c>
      <c r="S37" s="23" t="s">
        <v>27</v>
      </c>
      <c r="T37" s="24">
        <v>5</v>
      </c>
      <c r="U37" s="22"/>
      <c r="V37" s="23"/>
      <c r="W37" s="23"/>
      <c r="X37" s="23"/>
      <c r="Y37" s="24"/>
      <c r="Z37" s="22"/>
      <c r="AA37" s="23"/>
      <c r="AB37" s="23"/>
      <c r="AC37" s="23"/>
      <c r="AD37" s="24"/>
      <c r="AE37" s="22"/>
      <c r="AF37" s="23"/>
      <c r="AG37" s="23"/>
      <c r="AH37" s="23"/>
      <c r="AI37" s="24"/>
      <c r="AJ37" s="27"/>
      <c r="AK37" s="28"/>
      <c r="AL37" s="28"/>
      <c r="AM37" s="28"/>
      <c r="AN37" s="61"/>
      <c r="AO37" s="20">
        <v>25</v>
      </c>
      <c r="AP37" s="21"/>
      <c r="AQ37" s="335" t="s">
        <v>41</v>
      </c>
      <c r="AR37" s="127"/>
    </row>
    <row r="38" spans="1:44" s="4" customFormat="1" ht="29.25" customHeight="1">
      <c r="A38" s="40">
        <v>27</v>
      </c>
      <c r="B38" s="106" t="s">
        <v>95</v>
      </c>
      <c r="C38" s="106" t="s">
        <v>78</v>
      </c>
      <c r="D38" s="16">
        <f t="shared" si="7"/>
        <v>4</v>
      </c>
      <c r="E38" s="8">
        <f t="shared" si="8"/>
        <v>4</v>
      </c>
      <c r="F38" s="22"/>
      <c r="G38" s="23"/>
      <c r="H38" s="23"/>
      <c r="I38" s="23"/>
      <c r="J38" s="24"/>
      <c r="K38" s="22"/>
      <c r="L38" s="23"/>
      <c r="M38" s="23"/>
      <c r="N38" s="23"/>
      <c r="O38" s="24"/>
      <c r="P38" s="22">
        <v>1</v>
      </c>
      <c r="Q38" s="23">
        <v>0</v>
      </c>
      <c r="R38" s="23">
        <v>3</v>
      </c>
      <c r="S38" s="23" t="s">
        <v>25</v>
      </c>
      <c r="T38" s="24">
        <v>4</v>
      </c>
      <c r="U38" s="22"/>
      <c r="V38" s="23"/>
      <c r="W38" s="23"/>
      <c r="X38" s="23"/>
      <c r="Y38" s="24"/>
      <c r="Z38" s="22"/>
      <c r="AA38" s="23"/>
      <c r="AB38" s="23"/>
      <c r="AC38" s="23"/>
      <c r="AD38" s="24"/>
      <c r="AE38" s="22"/>
      <c r="AF38" s="23"/>
      <c r="AG38" s="23"/>
      <c r="AH38" s="23"/>
      <c r="AI38" s="24"/>
      <c r="AJ38" s="27"/>
      <c r="AK38" s="28"/>
      <c r="AL38" s="28"/>
      <c r="AM38" s="28"/>
      <c r="AN38" s="61"/>
      <c r="AO38" s="20">
        <v>26</v>
      </c>
      <c r="AP38" s="21" t="s">
        <v>125</v>
      </c>
      <c r="AQ38" s="335" t="s">
        <v>42</v>
      </c>
      <c r="AR38" s="127"/>
    </row>
    <row r="39" spans="1:44" s="4" customFormat="1" ht="12.75">
      <c r="A39" s="40">
        <v>28</v>
      </c>
      <c r="B39" s="26" t="s">
        <v>161</v>
      </c>
      <c r="C39" s="26" t="s">
        <v>43</v>
      </c>
      <c r="D39" s="16">
        <f t="shared" si="7"/>
        <v>3</v>
      </c>
      <c r="E39" s="8">
        <f t="shared" si="8"/>
        <v>4</v>
      </c>
      <c r="F39" s="22"/>
      <c r="G39" s="23"/>
      <c r="H39" s="23"/>
      <c r="I39" s="23"/>
      <c r="J39" s="24"/>
      <c r="K39" s="22">
        <v>2</v>
      </c>
      <c r="L39" s="23">
        <v>0</v>
      </c>
      <c r="M39" s="23">
        <v>1</v>
      </c>
      <c r="N39" s="23" t="s">
        <v>25</v>
      </c>
      <c r="O39" s="24">
        <v>4</v>
      </c>
      <c r="P39" s="22"/>
      <c r="Q39" s="23"/>
      <c r="R39" s="23"/>
      <c r="S39" s="23"/>
      <c r="T39" s="24"/>
      <c r="U39" s="22"/>
      <c r="V39" s="23"/>
      <c r="W39" s="23"/>
      <c r="X39" s="23"/>
      <c r="Y39" s="24"/>
      <c r="Z39" s="22"/>
      <c r="AA39" s="23"/>
      <c r="AB39" s="23"/>
      <c r="AC39" s="23"/>
      <c r="AD39" s="24"/>
      <c r="AE39" s="22"/>
      <c r="AF39" s="23"/>
      <c r="AG39" s="23"/>
      <c r="AH39" s="23"/>
      <c r="AI39" s="24"/>
      <c r="AJ39" s="27"/>
      <c r="AK39" s="28"/>
      <c r="AL39" s="28"/>
      <c r="AM39" s="28"/>
      <c r="AN39" s="61"/>
      <c r="AO39" s="20"/>
      <c r="AP39" s="21"/>
      <c r="AQ39" s="335"/>
      <c r="AR39" s="127"/>
    </row>
    <row r="40" spans="1:44" s="4" customFormat="1" ht="12.75">
      <c r="A40" s="40">
        <v>29</v>
      </c>
      <c r="B40" s="73" t="s">
        <v>162</v>
      </c>
      <c r="C40" s="73" t="s">
        <v>44</v>
      </c>
      <c r="D40" s="16">
        <f t="shared" si="7"/>
        <v>2</v>
      </c>
      <c r="E40" s="8">
        <f t="shared" si="8"/>
        <v>3</v>
      </c>
      <c r="F40" s="95"/>
      <c r="G40" s="96"/>
      <c r="H40" s="96"/>
      <c r="I40" s="96"/>
      <c r="J40" s="97"/>
      <c r="K40" s="95"/>
      <c r="L40" s="96"/>
      <c r="M40" s="96"/>
      <c r="N40" s="96"/>
      <c r="O40" s="97"/>
      <c r="P40" s="95">
        <v>2</v>
      </c>
      <c r="Q40" s="96">
        <v>0</v>
      </c>
      <c r="R40" s="96">
        <v>0</v>
      </c>
      <c r="S40" s="96" t="s">
        <v>27</v>
      </c>
      <c r="T40" s="97">
        <v>3</v>
      </c>
      <c r="U40" s="95"/>
      <c r="V40" s="96"/>
      <c r="W40" s="96"/>
      <c r="X40" s="96"/>
      <c r="Y40" s="97"/>
      <c r="Z40" s="95"/>
      <c r="AA40" s="96"/>
      <c r="AB40" s="96"/>
      <c r="AC40" s="96"/>
      <c r="AD40" s="97"/>
      <c r="AE40" s="95"/>
      <c r="AF40" s="96"/>
      <c r="AG40" s="96"/>
      <c r="AH40" s="96"/>
      <c r="AI40" s="97"/>
      <c r="AJ40" s="27"/>
      <c r="AK40" s="28"/>
      <c r="AL40" s="28"/>
      <c r="AM40" s="28"/>
      <c r="AN40" s="61"/>
      <c r="AO40" s="20">
        <v>28</v>
      </c>
      <c r="AP40" s="21"/>
      <c r="AQ40" s="335" t="s">
        <v>43</v>
      </c>
      <c r="AR40" s="127"/>
    </row>
    <row r="41" spans="1:44" s="4" customFormat="1" ht="12.75">
      <c r="A41" s="40">
        <v>30</v>
      </c>
      <c r="B41" s="26" t="s">
        <v>122</v>
      </c>
      <c r="C41" s="26" t="s">
        <v>45</v>
      </c>
      <c r="D41" s="16">
        <f t="shared" si="7"/>
        <v>4</v>
      </c>
      <c r="E41" s="8">
        <f t="shared" si="8"/>
        <v>4</v>
      </c>
      <c r="F41" s="22"/>
      <c r="G41" s="23"/>
      <c r="H41" s="23"/>
      <c r="I41" s="23"/>
      <c r="J41" s="24"/>
      <c r="K41" s="22"/>
      <c r="L41" s="23"/>
      <c r="M41" s="23"/>
      <c r="N41" s="23"/>
      <c r="O41" s="24"/>
      <c r="P41" s="22"/>
      <c r="Q41" s="23"/>
      <c r="R41" s="23"/>
      <c r="S41" s="23"/>
      <c r="T41" s="24"/>
      <c r="U41" s="22">
        <v>2</v>
      </c>
      <c r="V41" s="23">
        <v>0</v>
      </c>
      <c r="W41" s="23">
        <v>2</v>
      </c>
      <c r="X41" s="23" t="s">
        <v>27</v>
      </c>
      <c r="Y41" s="24">
        <v>4</v>
      </c>
      <c r="Z41" s="22"/>
      <c r="AA41" s="23"/>
      <c r="AB41" s="23"/>
      <c r="AC41" s="23"/>
      <c r="AD41" s="24"/>
      <c r="AE41" s="22"/>
      <c r="AF41" s="23"/>
      <c r="AG41" s="23"/>
      <c r="AH41" s="23"/>
      <c r="AI41" s="24"/>
      <c r="AJ41" s="27"/>
      <c r="AK41" s="28"/>
      <c r="AL41" s="28"/>
      <c r="AM41" s="28"/>
      <c r="AN41" s="61"/>
      <c r="AO41" s="20">
        <v>2</v>
      </c>
      <c r="AP41" s="21"/>
      <c r="AQ41" s="335" t="s">
        <v>124</v>
      </c>
      <c r="AR41" s="127"/>
    </row>
    <row r="42" spans="1:44" s="4" customFormat="1" ht="12.75">
      <c r="A42" s="40">
        <v>31</v>
      </c>
      <c r="B42" s="26" t="s">
        <v>163</v>
      </c>
      <c r="C42" s="26" t="s">
        <v>46</v>
      </c>
      <c r="D42" s="16">
        <f t="shared" si="7"/>
        <v>3</v>
      </c>
      <c r="E42" s="8">
        <f t="shared" si="8"/>
        <v>4</v>
      </c>
      <c r="F42" s="22"/>
      <c r="G42" s="23"/>
      <c r="H42" s="23"/>
      <c r="I42" s="23"/>
      <c r="J42" s="24"/>
      <c r="K42" s="22"/>
      <c r="L42" s="23"/>
      <c r="M42" s="23"/>
      <c r="N42" s="23"/>
      <c r="O42" s="24"/>
      <c r="P42" s="22"/>
      <c r="Q42" s="23"/>
      <c r="R42" s="23"/>
      <c r="S42" s="23"/>
      <c r="T42" s="24"/>
      <c r="U42" s="22">
        <v>1</v>
      </c>
      <c r="V42" s="23">
        <v>0</v>
      </c>
      <c r="W42" s="23">
        <v>2</v>
      </c>
      <c r="X42" s="23" t="s">
        <v>25</v>
      </c>
      <c r="Y42" s="24">
        <v>4</v>
      </c>
      <c r="Z42" s="22"/>
      <c r="AA42" s="23"/>
      <c r="AB42" s="23"/>
      <c r="AC42" s="23"/>
      <c r="AD42" s="24"/>
      <c r="AE42" s="22"/>
      <c r="AF42" s="23"/>
      <c r="AG42" s="23"/>
      <c r="AH42" s="23"/>
      <c r="AI42" s="24"/>
      <c r="AJ42" s="27"/>
      <c r="AK42" s="28"/>
      <c r="AL42" s="28"/>
      <c r="AM42" s="28"/>
      <c r="AN42" s="61"/>
      <c r="AO42" s="20">
        <v>9</v>
      </c>
      <c r="AP42" s="21"/>
      <c r="AQ42" s="335" t="s">
        <v>73</v>
      </c>
      <c r="AR42" s="127"/>
    </row>
    <row r="43" spans="1:44" s="4" customFormat="1" ht="12.75">
      <c r="A43" s="40">
        <v>32</v>
      </c>
      <c r="B43" s="26" t="s">
        <v>96</v>
      </c>
      <c r="C43" s="26" t="s">
        <v>47</v>
      </c>
      <c r="D43" s="16">
        <f t="shared" si="7"/>
        <v>3</v>
      </c>
      <c r="E43" s="8">
        <f t="shared" si="8"/>
        <v>4</v>
      </c>
      <c r="F43" s="22"/>
      <c r="G43" s="23"/>
      <c r="H43" s="23"/>
      <c r="I43" s="23"/>
      <c r="J43" s="24"/>
      <c r="K43" s="22"/>
      <c r="L43" s="23"/>
      <c r="M43" s="23"/>
      <c r="N43" s="23"/>
      <c r="O43" s="24"/>
      <c r="P43" s="22"/>
      <c r="Q43" s="23"/>
      <c r="R43" s="23"/>
      <c r="S43" s="23"/>
      <c r="T43" s="24"/>
      <c r="U43" s="22"/>
      <c r="V43" s="23"/>
      <c r="W43" s="23"/>
      <c r="X43" s="23"/>
      <c r="Y43" s="24"/>
      <c r="Z43" s="22">
        <v>2</v>
      </c>
      <c r="AA43" s="23">
        <v>0</v>
      </c>
      <c r="AB43" s="23">
        <v>1</v>
      </c>
      <c r="AC43" s="23" t="s">
        <v>27</v>
      </c>
      <c r="AD43" s="24">
        <v>4</v>
      </c>
      <c r="AE43" s="22"/>
      <c r="AF43" s="23"/>
      <c r="AG43" s="23"/>
      <c r="AH43" s="23"/>
      <c r="AI43" s="24"/>
      <c r="AJ43" s="27"/>
      <c r="AK43" s="28"/>
      <c r="AL43" s="28"/>
      <c r="AM43" s="28"/>
      <c r="AN43" s="61"/>
      <c r="AO43" s="20">
        <v>31</v>
      </c>
      <c r="AP43" s="21"/>
      <c r="AQ43" s="335" t="s">
        <v>46</v>
      </c>
      <c r="AR43" s="127"/>
    </row>
    <row r="44" spans="1:44" s="4" customFormat="1" ht="12.75">
      <c r="A44" s="40">
        <v>33</v>
      </c>
      <c r="B44" s="26" t="s">
        <v>164</v>
      </c>
      <c r="C44" s="26" t="s">
        <v>48</v>
      </c>
      <c r="D44" s="16">
        <f t="shared" si="7"/>
        <v>4</v>
      </c>
      <c r="E44" s="8">
        <f t="shared" si="8"/>
        <v>5</v>
      </c>
      <c r="F44" s="22"/>
      <c r="G44" s="23"/>
      <c r="H44" s="23"/>
      <c r="I44" s="23"/>
      <c r="J44" s="24"/>
      <c r="K44" s="22"/>
      <c r="L44" s="23"/>
      <c r="M44" s="23"/>
      <c r="N44" s="23"/>
      <c r="O44" s="24"/>
      <c r="P44" s="22">
        <v>2</v>
      </c>
      <c r="Q44" s="23">
        <v>0</v>
      </c>
      <c r="R44" s="23">
        <v>2</v>
      </c>
      <c r="S44" s="23" t="s">
        <v>27</v>
      </c>
      <c r="T44" s="24">
        <v>5</v>
      </c>
      <c r="U44" s="22"/>
      <c r="V44" s="23"/>
      <c r="W44" s="23"/>
      <c r="X44" s="23"/>
      <c r="Y44" s="24"/>
      <c r="Z44" s="22"/>
      <c r="AA44" s="23"/>
      <c r="AB44" s="23"/>
      <c r="AC44" s="23"/>
      <c r="AD44" s="24"/>
      <c r="AE44" s="22"/>
      <c r="AF44" s="23"/>
      <c r="AG44" s="23"/>
      <c r="AH44" s="23"/>
      <c r="AI44" s="24"/>
      <c r="AJ44" s="27"/>
      <c r="AK44" s="28"/>
      <c r="AL44" s="28"/>
      <c r="AM44" s="28"/>
      <c r="AN44" s="61"/>
      <c r="AO44" s="20">
        <v>5</v>
      </c>
      <c r="AP44" s="21"/>
      <c r="AQ44" s="335" t="s">
        <v>26</v>
      </c>
      <c r="AR44" s="127"/>
    </row>
    <row r="45" spans="1:44" s="4" customFormat="1" ht="12.75">
      <c r="A45" s="40">
        <v>34</v>
      </c>
      <c r="B45" s="26" t="s">
        <v>97</v>
      </c>
      <c r="C45" s="26" t="s">
        <v>49</v>
      </c>
      <c r="D45" s="16">
        <f t="shared" si="7"/>
        <v>4</v>
      </c>
      <c r="E45" s="8">
        <f t="shared" si="8"/>
        <v>4</v>
      </c>
      <c r="F45" s="22"/>
      <c r="G45" s="23"/>
      <c r="H45" s="23"/>
      <c r="I45" s="23"/>
      <c r="J45" s="24"/>
      <c r="K45" s="22"/>
      <c r="L45" s="23"/>
      <c r="M45" s="23"/>
      <c r="N45" s="23"/>
      <c r="O45" s="24"/>
      <c r="P45" s="22"/>
      <c r="Q45" s="23"/>
      <c r="R45" s="23"/>
      <c r="S45" s="23"/>
      <c r="T45" s="24"/>
      <c r="U45" s="22"/>
      <c r="V45" s="23"/>
      <c r="W45" s="23"/>
      <c r="X45" s="23"/>
      <c r="Y45" s="24"/>
      <c r="Z45" s="22">
        <v>2</v>
      </c>
      <c r="AA45" s="23">
        <v>1</v>
      </c>
      <c r="AB45" s="23">
        <v>1</v>
      </c>
      <c r="AC45" s="23" t="s">
        <v>27</v>
      </c>
      <c r="AD45" s="24">
        <v>4</v>
      </c>
      <c r="AE45" s="22"/>
      <c r="AF45" s="23"/>
      <c r="AG45" s="23"/>
      <c r="AH45" s="23"/>
      <c r="AI45" s="24"/>
      <c r="AJ45" s="27"/>
      <c r="AK45" s="28"/>
      <c r="AL45" s="28"/>
      <c r="AM45" s="28"/>
      <c r="AN45" s="61"/>
      <c r="AO45" s="20">
        <v>3</v>
      </c>
      <c r="AP45" s="21"/>
      <c r="AQ45" s="335" t="s">
        <v>29</v>
      </c>
      <c r="AR45" s="127"/>
    </row>
    <row r="46" spans="1:44" s="4" customFormat="1" ht="12.75">
      <c r="A46" s="40">
        <v>35</v>
      </c>
      <c r="B46" s="26" t="s">
        <v>182</v>
      </c>
      <c r="C46" s="26" t="s">
        <v>50</v>
      </c>
      <c r="D46" s="16">
        <f t="shared" si="7"/>
        <v>2</v>
      </c>
      <c r="E46" s="8">
        <f t="shared" si="8"/>
        <v>3</v>
      </c>
      <c r="F46" s="22"/>
      <c r="G46" s="23"/>
      <c r="H46" s="23"/>
      <c r="I46" s="23"/>
      <c r="J46" s="24"/>
      <c r="K46" s="22">
        <v>1</v>
      </c>
      <c r="L46" s="23">
        <v>0</v>
      </c>
      <c r="M46" s="23">
        <v>1</v>
      </c>
      <c r="N46" s="23" t="s">
        <v>25</v>
      </c>
      <c r="O46" s="24">
        <v>3</v>
      </c>
      <c r="P46" s="22"/>
      <c r="Q46" s="23"/>
      <c r="R46" s="23"/>
      <c r="S46" s="23"/>
      <c r="T46" s="24"/>
      <c r="U46" s="22"/>
      <c r="V46" s="23"/>
      <c r="W46" s="23"/>
      <c r="X46" s="23"/>
      <c r="Y46" s="24"/>
      <c r="Z46" s="22"/>
      <c r="AA46" s="23"/>
      <c r="AB46" s="23"/>
      <c r="AC46" s="23"/>
      <c r="AD46" s="24"/>
      <c r="AE46" s="22"/>
      <c r="AF46" s="23"/>
      <c r="AG46" s="23"/>
      <c r="AH46" s="23"/>
      <c r="AI46" s="24"/>
      <c r="AJ46" s="27"/>
      <c r="AK46" s="28"/>
      <c r="AL46" s="28"/>
      <c r="AM46" s="28"/>
      <c r="AN46" s="61"/>
      <c r="AO46" s="20">
        <v>10</v>
      </c>
      <c r="AP46" s="21"/>
      <c r="AQ46" s="335" t="s">
        <v>34</v>
      </c>
      <c r="AR46" s="127"/>
    </row>
    <row r="47" spans="1:44" s="4" customFormat="1" ht="12.75">
      <c r="A47" s="40">
        <v>36</v>
      </c>
      <c r="B47" s="26" t="s">
        <v>98</v>
      </c>
      <c r="C47" s="26" t="s">
        <v>51</v>
      </c>
      <c r="D47" s="16">
        <f t="shared" si="7"/>
        <v>4</v>
      </c>
      <c r="E47" s="8">
        <f t="shared" si="8"/>
        <v>5</v>
      </c>
      <c r="F47" s="22"/>
      <c r="G47" s="23"/>
      <c r="H47" s="23"/>
      <c r="I47" s="23"/>
      <c r="J47" s="24"/>
      <c r="K47" s="22"/>
      <c r="L47" s="23"/>
      <c r="M47" s="23"/>
      <c r="N47" s="23"/>
      <c r="O47" s="24"/>
      <c r="P47" s="22">
        <v>2</v>
      </c>
      <c r="Q47" s="23">
        <v>0</v>
      </c>
      <c r="R47" s="23">
        <v>2</v>
      </c>
      <c r="S47" s="23" t="s">
        <v>25</v>
      </c>
      <c r="T47" s="24">
        <v>5</v>
      </c>
      <c r="U47" s="22"/>
      <c r="V47" s="23"/>
      <c r="W47" s="23"/>
      <c r="X47" s="23"/>
      <c r="Y47" s="24"/>
      <c r="Z47" s="22"/>
      <c r="AA47" s="23"/>
      <c r="AB47" s="23"/>
      <c r="AC47" s="23"/>
      <c r="AD47" s="24"/>
      <c r="AE47" s="22"/>
      <c r="AF47" s="23"/>
      <c r="AG47" s="23"/>
      <c r="AH47" s="23"/>
      <c r="AI47" s="24"/>
      <c r="AJ47" s="27"/>
      <c r="AK47" s="28"/>
      <c r="AL47" s="28"/>
      <c r="AM47" s="28"/>
      <c r="AN47" s="61"/>
      <c r="AO47" s="20">
        <v>35</v>
      </c>
      <c r="AP47" s="21"/>
      <c r="AQ47" s="335" t="s">
        <v>50</v>
      </c>
      <c r="AR47" s="127"/>
    </row>
    <row r="48" spans="1:44" s="4" customFormat="1" ht="12.75">
      <c r="A48" s="40">
        <v>37</v>
      </c>
      <c r="B48" s="26" t="s">
        <v>165</v>
      </c>
      <c r="C48" s="26" t="s">
        <v>52</v>
      </c>
      <c r="D48" s="16">
        <f t="shared" si="7"/>
        <v>4</v>
      </c>
      <c r="E48" s="8">
        <f t="shared" si="8"/>
        <v>4</v>
      </c>
      <c r="F48" s="22"/>
      <c r="G48" s="23"/>
      <c r="H48" s="23"/>
      <c r="I48" s="23"/>
      <c r="J48" s="24"/>
      <c r="K48" s="22"/>
      <c r="L48" s="23"/>
      <c r="M48" s="23"/>
      <c r="N48" s="23"/>
      <c r="O48" s="24"/>
      <c r="P48" s="22">
        <v>2</v>
      </c>
      <c r="Q48" s="23">
        <v>1</v>
      </c>
      <c r="R48" s="23">
        <v>1</v>
      </c>
      <c r="S48" s="23" t="s">
        <v>27</v>
      </c>
      <c r="T48" s="24">
        <v>4</v>
      </c>
      <c r="U48" s="22"/>
      <c r="V48" s="23"/>
      <c r="W48" s="23"/>
      <c r="X48" s="23"/>
      <c r="Y48" s="24"/>
      <c r="Z48" s="22"/>
      <c r="AA48" s="23"/>
      <c r="AB48" s="23"/>
      <c r="AC48" s="23"/>
      <c r="AD48" s="24"/>
      <c r="AE48" s="22"/>
      <c r="AF48" s="23"/>
      <c r="AG48" s="23"/>
      <c r="AH48" s="23"/>
      <c r="AI48" s="24"/>
      <c r="AJ48" s="27"/>
      <c r="AK48" s="28"/>
      <c r="AL48" s="28"/>
      <c r="AM48" s="28"/>
      <c r="AN48" s="61"/>
      <c r="AO48" s="20">
        <v>9</v>
      </c>
      <c r="AP48" s="21" t="s">
        <v>125</v>
      </c>
      <c r="AQ48" s="335" t="s">
        <v>73</v>
      </c>
      <c r="AR48" s="127"/>
    </row>
    <row r="49" spans="1:43" ht="12.75">
      <c r="A49" s="40">
        <v>38</v>
      </c>
      <c r="B49" s="73" t="s">
        <v>166</v>
      </c>
      <c r="C49" s="73" t="s">
        <v>53</v>
      </c>
      <c r="D49" s="16">
        <f t="shared" si="7"/>
        <v>2</v>
      </c>
      <c r="E49" s="8">
        <f t="shared" si="8"/>
        <v>3</v>
      </c>
      <c r="F49" s="95"/>
      <c r="G49" s="96"/>
      <c r="H49" s="96"/>
      <c r="I49" s="96"/>
      <c r="J49" s="97"/>
      <c r="K49" s="95"/>
      <c r="L49" s="96"/>
      <c r="M49" s="96"/>
      <c r="N49" s="96"/>
      <c r="O49" s="97"/>
      <c r="P49" s="95"/>
      <c r="Q49" s="96"/>
      <c r="R49" s="96"/>
      <c r="S49" s="96"/>
      <c r="T49" s="97"/>
      <c r="U49" s="95"/>
      <c r="V49" s="96"/>
      <c r="W49" s="96"/>
      <c r="X49" s="96"/>
      <c r="Y49" s="97"/>
      <c r="Z49" s="95">
        <v>1</v>
      </c>
      <c r="AA49" s="96">
        <v>0</v>
      </c>
      <c r="AB49" s="96">
        <v>1</v>
      </c>
      <c r="AC49" s="96" t="s">
        <v>25</v>
      </c>
      <c r="AD49" s="97">
        <v>3</v>
      </c>
      <c r="AE49" s="95"/>
      <c r="AF49" s="96"/>
      <c r="AG49" s="96"/>
      <c r="AH49" s="96"/>
      <c r="AI49" s="97"/>
      <c r="AJ49" s="27"/>
      <c r="AK49" s="28"/>
      <c r="AL49" s="28"/>
      <c r="AM49" s="28"/>
      <c r="AN49" s="61"/>
      <c r="AO49" s="20">
        <v>37</v>
      </c>
      <c r="AP49" s="21"/>
      <c r="AQ49" s="335" t="s">
        <v>52</v>
      </c>
    </row>
    <row r="50" spans="1:43" ht="12.75">
      <c r="A50" s="40">
        <v>39</v>
      </c>
      <c r="B50" s="26" t="s">
        <v>167</v>
      </c>
      <c r="C50" s="26" t="s">
        <v>54</v>
      </c>
      <c r="D50" s="16">
        <f t="shared" si="7"/>
        <v>2</v>
      </c>
      <c r="E50" s="8">
        <f t="shared" si="8"/>
        <v>3</v>
      </c>
      <c r="F50" s="22"/>
      <c r="G50" s="23"/>
      <c r="H50" s="23"/>
      <c r="I50" s="23"/>
      <c r="J50" s="24"/>
      <c r="K50" s="22"/>
      <c r="L50" s="23"/>
      <c r="M50" s="23"/>
      <c r="N50" s="23"/>
      <c r="O50" s="24"/>
      <c r="P50" s="22"/>
      <c r="Q50" s="23"/>
      <c r="R50" s="23"/>
      <c r="S50" s="23"/>
      <c r="T50" s="24"/>
      <c r="U50" s="22"/>
      <c r="V50" s="23"/>
      <c r="W50" s="23"/>
      <c r="X50" s="23"/>
      <c r="Y50" s="24"/>
      <c r="Z50" s="22"/>
      <c r="AA50" s="23"/>
      <c r="AB50" s="23"/>
      <c r="AC50" s="23"/>
      <c r="AD50" s="24"/>
      <c r="AE50" s="22">
        <v>1</v>
      </c>
      <c r="AF50" s="23">
        <v>0</v>
      </c>
      <c r="AG50" s="23">
        <v>1</v>
      </c>
      <c r="AH50" s="23" t="s">
        <v>25</v>
      </c>
      <c r="AI50" s="24">
        <v>3</v>
      </c>
      <c r="AJ50" s="27"/>
      <c r="AK50" s="28"/>
      <c r="AL50" s="28"/>
      <c r="AM50" s="28"/>
      <c r="AN50" s="61"/>
      <c r="AO50" s="20">
        <v>32</v>
      </c>
      <c r="AP50" s="21"/>
      <c r="AQ50" s="335" t="s">
        <v>47</v>
      </c>
    </row>
    <row r="51" spans="1:43" ht="12.75">
      <c r="A51" s="40">
        <v>40</v>
      </c>
      <c r="B51" s="26" t="s">
        <v>168</v>
      </c>
      <c r="C51" s="26" t="s">
        <v>55</v>
      </c>
      <c r="D51" s="16">
        <f t="shared" si="7"/>
        <v>2</v>
      </c>
      <c r="E51" s="8">
        <f t="shared" si="8"/>
        <v>3</v>
      </c>
      <c r="F51" s="22"/>
      <c r="G51" s="23"/>
      <c r="H51" s="23"/>
      <c r="I51" s="23"/>
      <c r="J51" s="24"/>
      <c r="K51" s="22"/>
      <c r="L51" s="23"/>
      <c r="M51" s="23"/>
      <c r="N51" s="23"/>
      <c r="O51" s="24"/>
      <c r="P51" s="22"/>
      <c r="Q51" s="23"/>
      <c r="R51" s="23"/>
      <c r="S51" s="23"/>
      <c r="T51" s="24"/>
      <c r="U51" s="22"/>
      <c r="V51" s="23"/>
      <c r="W51" s="23"/>
      <c r="X51" s="23"/>
      <c r="Y51" s="24"/>
      <c r="AA51" s="23"/>
      <c r="AB51" s="23"/>
      <c r="AC51" s="23"/>
      <c r="AE51" s="22"/>
      <c r="AF51" s="23"/>
      <c r="AG51" s="23"/>
      <c r="AH51" s="23"/>
      <c r="AI51" s="23"/>
      <c r="AJ51" s="27">
        <v>2</v>
      </c>
      <c r="AK51" s="28">
        <v>0</v>
      </c>
      <c r="AL51" s="28">
        <v>0</v>
      </c>
      <c r="AM51" s="28" t="s">
        <v>25</v>
      </c>
      <c r="AN51" s="61">
        <v>3</v>
      </c>
      <c r="AO51" s="20">
        <v>8</v>
      </c>
      <c r="AP51" s="21"/>
      <c r="AQ51" s="335" t="s">
        <v>126</v>
      </c>
    </row>
    <row r="52" spans="1:44" s="4" customFormat="1" ht="14.25" customHeight="1">
      <c r="A52" s="40"/>
      <c r="B52" s="26"/>
      <c r="C52" s="107"/>
      <c r="D52" s="16"/>
      <c r="E52" s="8"/>
      <c r="F52" s="22"/>
      <c r="G52" s="23"/>
      <c r="H52" s="23"/>
      <c r="I52" s="23"/>
      <c r="J52" s="24"/>
      <c r="K52" s="22"/>
      <c r="L52" s="23"/>
      <c r="M52" s="23"/>
      <c r="N52" s="23"/>
      <c r="O52" s="24"/>
      <c r="P52" s="22"/>
      <c r="Q52" s="23"/>
      <c r="R52" s="23"/>
      <c r="S52" s="23"/>
      <c r="T52" s="24"/>
      <c r="U52" s="22"/>
      <c r="V52" s="23"/>
      <c r="W52" s="23"/>
      <c r="X52" s="23"/>
      <c r="Y52" s="24"/>
      <c r="Z52" s="22"/>
      <c r="AA52" s="23"/>
      <c r="AB52" s="23"/>
      <c r="AC52" s="23"/>
      <c r="AD52" s="24"/>
      <c r="AE52" s="22"/>
      <c r="AF52" s="23"/>
      <c r="AG52" s="23"/>
      <c r="AH52" s="23"/>
      <c r="AI52" s="24"/>
      <c r="AJ52" s="27"/>
      <c r="AK52" s="28"/>
      <c r="AL52" s="28"/>
      <c r="AM52" s="29"/>
      <c r="AN52" s="61"/>
      <c r="AO52" s="20"/>
      <c r="AP52" s="21"/>
      <c r="AQ52" s="365"/>
      <c r="AR52" s="108"/>
    </row>
    <row r="53" spans="1:44" s="4" customFormat="1" ht="25.5" customHeight="1">
      <c r="A53" s="65"/>
      <c r="B53" s="75"/>
      <c r="C53" s="74"/>
      <c r="D53" s="64"/>
      <c r="E53" s="64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9"/>
      <c r="AK53" s="9"/>
      <c r="AL53" s="9"/>
      <c r="AM53" s="9"/>
      <c r="AN53" s="62"/>
      <c r="AO53" s="33"/>
      <c r="AP53" s="33"/>
      <c r="AQ53" s="75"/>
      <c r="AR53" s="387"/>
    </row>
    <row r="54" spans="1:44" s="18" customFormat="1" ht="12.75">
      <c r="A54" s="41"/>
      <c r="B54" s="75"/>
      <c r="C54" s="75"/>
      <c r="D54" s="36"/>
      <c r="E54" s="168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9"/>
      <c r="AK54" s="9"/>
      <c r="AL54" s="9"/>
      <c r="AM54" s="9"/>
      <c r="AN54" s="62"/>
      <c r="AO54" s="33"/>
      <c r="AP54" s="33"/>
      <c r="AQ54" s="75"/>
      <c r="AR54" s="388"/>
    </row>
    <row r="55" spans="1:44" s="18" customFormat="1" ht="12.75">
      <c r="A55" s="41"/>
      <c r="B55" s="75"/>
      <c r="C55" s="75"/>
      <c r="D55" s="36"/>
      <c r="E55" s="168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9"/>
      <c r="AK55" s="9"/>
      <c r="AL55" s="9"/>
      <c r="AM55" s="9"/>
      <c r="AN55" s="62"/>
      <c r="AO55" s="33"/>
      <c r="AP55" s="33"/>
      <c r="AQ55" s="75"/>
      <c r="AR55" s="388"/>
    </row>
    <row r="56" spans="2:43" ht="15.75" thickBot="1">
      <c r="B56" s="302" t="s">
        <v>153</v>
      </c>
      <c r="C56" s="56"/>
      <c r="D56" s="36"/>
      <c r="E56" s="168"/>
      <c r="F56" s="9"/>
      <c r="G56" s="9"/>
      <c r="H56" s="9"/>
      <c r="I56" s="9"/>
      <c r="J56" s="62"/>
      <c r="K56" s="9"/>
      <c r="L56" s="9"/>
      <c r="M56" s="9"/>
      <c r="N56" s="9"/>
      <c r="O56" s="62"/>
      <c r="P56" s="9"/>
      <c r="Q56" s="9"/>
      <c r="R56" s="9"/>
      <c r="S56" s="9"/>
      <c r="T56" s="62"/>
      <c r="U56" s="9"/>
      <c r="V56" s="9"/>
      <c r="W56" s="9"/>
      <c r="X56" s="9"/>
      <c r="Y56" s="62"/>
      <c r="Z56" s="9"/>
      <c r="AA56" s="9"/>
      <c r="AB56" s="9"/>
      <c r="AC56" s="9"/>
      <c r="AD56" s="62"/>
      <c r="AE56" s="9"/>
      <c r="AF56" s="9"/>
      <c r="AG56" s="9"/>
      <c r="AH56" s="9"/>
      <c r="AI56" s="62"/>
      <c r="AJ56" s="9"/>
      <c r="AK56" s="9"/>
      <c r="AL56" s="9"/>
      <c r="AM56" s="9"/>
      <c r="AN56" s="62"/>
      <c r="AP56" s="341"/>
      <c r="AQ56" s="75"/>
    </row>
    <row r="57" spans="1:43" ht="13.5" thickBot="1">
      <c r="A57" s="410" t="s">
        <v>20</v>
      </c>
      <c r="B57" s="411"/>
      <c r="C57" s="412"/>
      <c r="D57" s="169">
        <f>SUM(D58:D68)</f>
        <v>51</v>
      </c>
      <c r="E57" s="169">
        <f>SUM(E58:E68)</f>
        <v>65</v>
      </c>
      <c r="F57" s="149">
        <f>SUM(F58:F68)</f>
        <v>0</v>
      </c>
      <c r="G57" s="149">
        <f>SUM(G58:G68)</f>
        <v>0</v>
      </c>
      <c r="H57" s="149">
        <f>SUM(H58:H68)</f>
        <v>0</v>
      </c>
      <c r="I57" s="149"/>
      <c r="J57" s="149">
        <f>SUM(J58:J68)</f>
        <v>0</v>
      </c>
      <c r="K57" s="149">
        <f>SUM(K58:K68)</f>
        <v>0</v>
      </c>
      <c r="L57" s="149">
        <f>SUM(L58:L68)</f>
        <v>0</v>
      </c>
      <c r="M57" s="149">
        <f>SUM(M58:M68)</f>
        <v>0</v>
      </c>
      <c r="N57" s="149"/>
      <c r="O57" s="149">
        <f>SUM(O58:O68)</f>
        <v>0</v>
      </c>
      <c r="P57" s="149">
        <f>SUM(P58:P68)</f>
        <v>0</v>
      </c>
      <c r="Q57" s="149">
        <f>SUM(Q58:Q68)</f>
        <v>0</v>
      </c>
      <c r="R57" s="149">
        <f>SUM(R58:R68)</f>
        <v>0</v>
      </c>
      <c r="S57" s="149"/>
      <c r="T57" s="149">
        <f>SUM(T58:T68)</f>
        <v>0</v>
      </c>
      <c r="U57" s="149">
        <f>SUM(U58:U68)</f>
        <v>7</v>
      </c>
      <c r="V57" s="149">
        <f>SUM(V58:V68)</f>
        <v>1</v>
      </c>
      <c r="W57" s="149">
        <f>SUM(W58:W68)</f>
        <v>3</v>
      </c>
      <c r="X57" s="149"/>
      <c r="Y57" s="149">
        <f>SUM(Y58:Y68)</f>
        <v>15</v>
      </c>
      <c r="Z57" s="149">
        <f>SUM(Z58:Z68)</f>
        <v>5</v>
      </c>
      <c r="AA57" s="149">
        <f>SUM(AA58:AA68)</f>
        <v>3</v>
      </c>
      <c r="AB57" s="149">
        <f>SUM(AB58:AB68)</f>
        <v>2</v>
      </c>
      <c r="AC57" s="149"/>
      <c r="AD57" s="149">
        <f>SUM(AD58:AD68)</f>
        <v>13</v>
      </c>
      <c r="AE57" s="149">
        <f>SUM(AE58:AE68)</f>
        <v>5</v>
      </c>
      <c r="AF57" s="149">
        <f>SUM(AF58:AF68)</f>
        <v>3</v>
      </c>
      <c r="AG57" s="149">
        <f>SUM(AG58:AG68)</f>
        <v>4</v>
      </c>
      <c r="AH57" s="149"/>
      <c r="AI57" s="149">
        <f>SUM(AI58:AI68)</f>
        <v>15</v>
      </c>
      <c r="AJ57" s="149">
        <f>SUM(AJ58:AJ68)</f>
        <v>1</v>
      </c>
      <c r="AK57" s="149">
        <f>SUM(AK58:AK68)</f>
        <v>12</v>
      </c>
      <c r="AL57" s="149">
        <f>SUM(AL58:AL68)</f>
        <v>5</v>
      </c>
      <c r="AM57" s="149"/>
      <c r="AN57" s="170">
        <f>SUM(AN58:AN68)</f>
        <v>22</v>
      </c>
      <c r="AO57" s="408" t="s">
        <v>61</v>
      </c>
      <c r="AP57" s="409"/>
      <c r="AQ57" s="342"/>
    </row>
    <row r="58" spans="1:44" s="66" customFormat="1" ht="27" customHeight="1">
      <c r="A58" s="38">
        <v>45</v>
      </c>
      <c r="B58" s="50" t="s">
        <v>169</v>
      </c>
      <c r="C58" s="58" t="s">
        <v>100</v>
      </c>
      <c r="D58" s="17">
        <f aca="true" t="shared" si="9" ref="D58:D68">SUM(F58,G58,H58,K58,L58,M58,P58,Q58,R58,U58,V58,W58,Z58,AA58,AB58,AE58,AF58,AG58,AJ58,AK58,AL58)</f>
        <v>5</v>
      </c>
      <c r="E58" s="15">
        <f>SUM(J58,O58,T58,Y58,AD58,AI58,AN58)</f>
        <v>6</v>
      </c>
      <c r="F58" s="22"/>
      <c r="G58" s="23"/>
      <c r="H58" s="23"/>
      <c r="I58" s="23"/>
      <c r="J58" s="24"/>
      <c r="K58" s="22"/>
      <c r="L58" s="23"/>
      <c r="M58" s="23"/>
      <c r="N58" s="23"/>
      <c r="O58" s="24"/>
      <c r="P58" s="22"/>
      <c r="Q58" s="23"/>
      <c r="R58" s="23"/>
      <c r="S58" s="23"/>
      <c r="T58" s="24"/>
      <c r="U58" s="22">
        <v>3</v>
      </c>
      <c r="V58" s="23">
        <v>0</v>
      </c>
      <c r="W58" s="23">
        <v>2</v>
      </c>
      <c r="X58" s="23" t="s">
        <v>27</v>
      </c>
      <c r="Y58" s="24">
        <v>6</v>
      </c>
      <c r="Z58" s="22"/>
      <c r="AA58" s="23"/>
      <c r="AB58" s="23"/>
      <c r="AC58" s="23"/>
      <c r="AD58" s="24"/>
      <c r="AE58" s="22"/>
      <c r="AF58" s="23"/>
      <c r="AG58" s="23"/>
      <c r="AH58" s="23"/>
      <c r="AI58" s="24"/>
      <c r="AJ58" s="22"/>
      <c r="AK58" s="23"/>
      <c r="AL58" s="23"/>
      <c r="AM58" s="23"/>
      <c r="AN58" s="102"/>
      <c r="AO58" s="20">
        <v>37</v>
      </c>
      <c r="AP58" s="102"/>
      <c r="AQ58" s="338" t="s">
        <v>52</v>
      </c>
      <c r="AR58" s="386"/>
    </row>
    <row r="59" spans="1:44" s="66" customFormat="1" ht="25.5" customHeight="1">
      <c r="A59" s="38">
        <v>46</v>
      </c>
      <c r="B59" s="49" t="s">
        <v>170</v>
      </c>
      <c r="C59" s="51" t="s">
        <v>101</v>
      </c>
      <c r="D59" s="17">
        <f t="shared" si="9"/>
        <v>4</v>
      </c>
      <c r="E59" s="16">
        <f aca="true" t="shared" si="10" ref="E59:E66">SUM(J59,O59,T59,Y59,AD59,AI59,AN59)</f>
        <v>6</v>
      </c>
      <c r="F59" s="22"/>
      <c r="G59" s="23"/>
      <c r="H59" s="23"/>
      <c r="I59" s="23"/>
      <c r="J59" s="24"/>
      <c r="K59" s="22"/>
      <c r="L59" s="23"/>
      <c r="M59" s="23"/>
      <c r="N59" s="23"/>
      <c r="O59" s="24"/>
      <c r="P59" s="22"/>
      <c r="Q59" s="23"/>
      <c r="R59" s="23"/>
      <c r="S59" s="23"/>
      <c r="T59" s="24"/>
      <c r="U59" s="22"/>
      <c r="V59" s="23"/>
      <c r="W59" s="23"/>
      <c r="X59" s="23"/>
      <c r="Y59" s="24"/>
      <c r="Z59" s="22">
        <v>2</v>
      </c>
      <c r="AA59" s="23">
        <v>2</v>
      </c>
      <c r="AB59" s="23">
        <v>0</v>
      </c>
      <c r="AC59" s="23" t="s">
        <v>27</v>
      </c>
      <c r="AD59" s="24">
        <v>6</v>
      </c>
      <c r="AE59" s="22"/>
      <c r="AF59" s="23"/>
      <c r="AG59" s="23"/>
      <c r="AH59" s="23"/>
      <c r="AI59" s="24"/>
      <c r="AJ59" s="22"/>
      <c r="AK59" s="23"/>
      <c r="AL59" s="23"/>
      <c r="AM59" s="23"/>
      <c r="AN59" s="24"/>
      <c r="AO59" s="20">
        <v>45</v>
      </c>
      <c r="AP59" s="21"/>
      <c r="AQ59" s="335" t="s">
        <v>100</v>
      </c>
      <c r="AR59" s="386"/>
    </row>
    <row r="60" spans="1:44" s="66" customFormat="1" ht="27" customHeight="1">
      <c r="A60" s="38">
        <v>47</v>
      </c>
      <c r="B60" s="52" t="s">
        <v>171</v>
      </c>
      <c r="C60" s="53" t="s">
        <v>102</v>
      </c>
      <c r="D60" s="17">
        <f t="shared" si="9"/>
        <v>5</v>
      </c>
      <c r="E60" s="16">
        <f t="shared" si="10"/>
        <v>6</v>
      </c>
      <c r="F60" s="22"/>
      <c r="G60" s="23"/>
      <c r="H60" s="23"/>
      <c r="I60" s="23"/>
      <c r="J60" s="24"/>
      <c r="K60" s="22"/>
      <c r="L60" s="23"/>
      <c r="M60" s="23"/>
      <c r="N60" s="23"/>
      <c r="O60" s="24"/>
      <c r="P60" s="22"/>
      <c r="Q60" s="23"/>
      <c r="R60" s="23"/>
      <c r="S60" s="23"/>
      <c r="T60" s="24"/>
      <c r="U60" s="22"/>
      <c r="V60" s="23"/>
      <c r="W60" s="23"/>
      <c r="X60" s="23"/>
      <c r="Y60" s="24"/>
      <c r="Z60" s="22"/>
      <c r="AA60" s="23"/>
      <c r="AB60" s="23"/>
      <c r="AC60" s="23"/>
      <c r="AD60" s="24"/>
      <c r="AE60" s="22">
        <v>3</v>
      </c>
      <c r="AF60" s="23">
        <v>2</v>
      </c>
      <c r="AG60" s="23">
        <v>0</v>
      </c>
      <c r="AH60" s="23" t="s">
        <v>27</v>
      </c>
      <c r="AI60" s="24">
        <v>6</v>
      </c>
      <c r="AJ60" s="22"/>
      <c r="AK60" s="23"/>
      <c r="AL60" s="23"/>
      <c r="AM60" s="23"/>
      <c r="AN60" s="24"/>
      <c r="AO60" s="20">
        <v>46</v>
      </c>
      <c r="AP60" s="21"/>
      <c r="AQ60" s="339" t="s">
        <v>101</v>
      </c>
      <c r="AR60" s="386"/>
    </row>
    <row r="61" spans="1:44" s="66" customFormat="1" ht="24" customHeight="1">
      <c r="A61" s="38">
        <v>48</v>
      </c>
      <c r="B61" s="171" t="s">
        <v>115</v>
      </c>
      <c r="C61" s="53" t="s">
        <v>109</v>
      </c>
      <c r="D61" s="17">
        <f>SUM(F61,G61,H61,K61,L61,M61,P61,Q61,R61,U61,V61,W61,Z61,AA61,AB61,AE61,AF61,AG61,AJ61,AK61,AL61)</f>
        <v>3</v>
      </c>
      <c r="E61" s="16">
        <f>SUM(J61,O61,T61,Y61,AD61,AI61,AN61)</f>
        <v>5</v>
      </c>
      <c r="F61" s="22"/>
      <c r="G61" s="23"/>
      <c r="H61" s="23"/>
      <c r="I61" s="23"/>
      <c r="J61" s="24"/>
      <c r="K61" s="22"/>
      <c r="L61" s="23"/>
      <c r="M61" s="23"/>
      <c r="N61" s="23"/>
      <c r="O61" s="24"/>
      <c r="P61" s="22"/>
      <c r="Q61" s="23"/>
      <c r="R61" s="23"/>
      <c r="S61" s="23"/>
      <c r="T61" s="24"/>
      <c r="U61" s="22">
        <v>2</v>
      </c>
      <c r="V61" s="23">
        <v>1</v>
      </c>
      <c r="W61" s="23">
        <v>0</v>
      </c>
      <c r="X61" s="23" t="s">
        <v>25</v>
      </c>
      <c r="Y61" s="24">
        <v>5</v>
      </c>
      <c r="Z61" s="22"/>
      <c r="AA61" s="23"/>
      <c r="AB61" s="23"/>
      <c r="AC61" s="23"/>
      <c r="AD61" s="24"/>
      <c r="AE61" s="22"/>
      <c r="AF61" s="23"/>
      <c r="AG61" s="23"/>
      <c r="AH61" s="23"/>
      <c r="AI61" s="24"/>
      <c r="AJ61" s="22"/>
      <c r="AK61" s="23"/>
      <c r="AL61" s="23"/>
      <c r="AM61" s="23"/>
      <c r="AN61" s="24"/>
      <c r="AO61" s="20">
        <v>8</v>
      </c>
      <c r="AP61" s="21"/>
      <c r="AQ61" s="335" t="s">
        <v>126</v>
      </c>
      <c r="AR61" s="386"/>
    </row>
    <row r="62" spans="1:44" s="66" customFormat="1" ht="12.75">
      <c r="A62" s="115">
        <v>49</v>
      </c>
      <c r="B62" s="49" t="s">
        <v>172</v>
      </c>
      <c r="C62" s="366" t="s">
        <v>103</v>
      </c>
      <c r="D62" s="116">
        <v>6</v>
      </c>
      <c r="E62" s="117">
        <f t="shared" si="10"/>
        <v>7</v>
      </c>
      <c r="F62" s="22"/>
      <c r="G62" s="23"/>
      <c r="H62" s="23"/>
      <c r="I62" s="23"/>
      <c r="J62" s="24"/>
      <c r="K62" s="22"/>
      <c r="L62" s="23"/>
      <c r="M62" s="23"/>
      <c r="N62" s="23"/>
      <c r="O62" s="24"/>
      <c r="P62" s="22"/>
      <c r="Q62" s="23"/>
      <c r="R62" s="23"/>
      <c r="S62" s="23"/>
      <c r="T62" s="24"/>
      <c r="U62" s="22"/>
      <c r="V62" s="23"/>
      <c r="W62" s="23"/>
      <c r="X62" s="23"/>
      <c r="Y62" s="24"/>
      <c r="Z62" s="22">
        <v>3</v>
      </c>
      <c r="AA62" s="23">
        <v>1</v>
      </c>
      <c r="AB62" s="23">
        <v>2</v>
      </c>
      <c r="AC62" s="23" t="s">
        <v>27</v>
      </c>
      <c r="AD62" s="24">
        <v>7</v>
      </c>
      <c r="AE62" s="22"/>
      <c r="AF62" s="23"/>
      <c r="AG62" s="23"/>
      <c r="AH62" s="23"/>
      <c r="AI62" s="24"/>
      <c r="AJ62" s="22"/>
      <c r="AK62" s="23"/>
      <c r="AL62" s="23"/>
      <c r="AM62" s="23"/>
      <c r="AN62" s="24"/>
      <c r="AO62" s="20">
        <v>48</v>
      </c>
      <c r="AP62" s="21"/>
      <c r="AQ62" s="340" t="s">
        <v>109</v>
      </c>
      <c r="AR62" s="386"/>
    </row>
    <row r="63" spans="1:44" s="66" customFormat="1" ht="12.75">
      <c r="A63" s="120">
        <v>50</v>
      </c>
      <c r="B63" s="367"/>
      <c r="C63" s="367" t="s">
        <v>99</v>
      </c>
      <c r="D63" s="368">
        <f t="shared" si="9"/>
        <v>4</v>
      </c>
      <c r="E63" s="369">
        <v>5</v>
      </c>
      <c r="F63" s="22"/>
      <c r="G63" s="23"/>
      <c r="H63" s="23"/>
      <c r="I63" s="23"/>
      <c r="J63" s="24"/>
      <c r="K63" s="22"/>
      <c r="L63" s="23"/>
      <c r="M63" s="23"/>
      <c r="N63" s="23"/>
      <c r="O63" s="24"/>
      <c r="P63" s="22"/>
      <c r="Q63" s="23"/>
      <c r="R63" s="23"/>
      <c r="S63" s="23"/>
      <c r="T63" s="24"/>
      <c r="U63" s="22"/>
      <c r="V63" s="23"/>
      <c r="W63" s="23"/>
      <c r="X63" s="23"/>
      <c r="Y63" s="24"/>
      <c r="Z63" s="22"/>
      <c r="AA63" s="23"/>
      <c r="AB63" s="23"/>
      <c r="AC63" s="23"/>
      <c r="AD63" s="24"/>
      <c r="AE63" s="22">
        <v>2</v>
      </c>
      <c r="AF63" s="23">
        <v>0</v>
      </c>
      <c r="AG63" s="23">
        <v>2</v>
      </c>
      <c r="AH63" s="23" t="s">
        <v>27</v>
      </c>
      <c r="AI63" s="24">
        <v>5</v>
      </c>
      <c r="AJ63" s="22"/>
      <c r="AK63" s="23"/>
      <c r="AL63" s="23"/>
      <c r="AM63" s="23"/>
      <c r="AN63" s="24"/>
      <c r="AO63" s="20"/>
      <c r="AP63" s="21"/>
      <c r="AQ63" s="346"/>
      <c r="AR63" s="386"/>
    </row>
    <row r="64" spans="1:44" s="66" customFormat="1" ht="12.75">
      <c r="A64" s="120">
        <v>51</v>
      </c>
      <c r="B64" s="118" t="s">
        <v>119</v>
      </c>
      <c r="C64" s="119" t="s">
        <v>107</v>
      </c>
      <c r="D64" s="17">
        <f t="shared" si="9"/>
        <v>3</v>
      </c>
      <c r="E64" s="16">
        <f t="shared" si="10"/>
        <v>4</v>
      </c>
      <c r="F64" s="22"/>
      <c r="G64" s="23"/>
      <c r="H64" s="23"/>
      <c r="I64" s="23"/>
      <c r="J64" s="24"/>
      <c r="K64" s="22"/>
      <c r="L64" s="23"/>
      <c r="M64" s="23"/>
      <c r="N64" s="23"/>
      <c r="O64" s="24"/>
      <c r="P64" s="22"/>
      <c r="Q64" s="23"/>
      <c r="R64" s="23"/>
      <c r="S64" s="23"/>
      <c r="T64" s="24"/>
      <c r="U64" s="22">
        <v>2</v>
      </c>
      <c r="V64" s="23">
        <v>0</v>
      </c>
      <c r="W64" s="23">
        <v>1</v>
      </c>
      <c r="X64" s="23" t="s">
        <v>27</v>
      </c>
      <c r="Y64" s="24">
        <v>4</v>
      </c>
      <c r="Z64" s="22"/>
      <c r="AA64" s="23"/>
      <c r="AB64" s="23"/>
      <c r="AC64" s="23"/>
      <c r="AD64" s="24"/>
      <c r="AE64" s="22"/>
      <c r="AF64" s="23"/>
      <c r="AG64" s="23"/>
      <c r="AH64" s="23"/>
      <c r="AI64" s="24"/>
      <c r="AJ64" s="22"/>
      <c r="AK64" s="23"/>
      <c r="AL64" s="23"/>
      <c r="AM64" s="23"/>
      <c r="AN64" s="24"/>
      <c r="AO64" s="20">
        <v>37</v>
      </c>
      <c r="AP64" s="21"/>
      <c r="AQ64" s="335" t="s">
        <v>52</v>
      </c>
      <c r="AR64" s="386"/>
    </row>
    <row r="65" spans="1:44" s="66" customFormat="1" ht="12.75">
      <c r="A65" s="120">
        <v>52</v>
      </c>
      <c r="B65" s="49" t="s">
        <v>173</v>
      </c>
      <c r="C65" s="49" t="s">
        <v>108</v>
      </c>
      <c r="D65" s="17">
        <f t="shared" si="9"/>
        <v>2</v>
      </c>
      <c r="E65" s="16">
        <f t="shared" si="10"/>
        <v>3</v>
      </c>
      <c r="F65" s="22"/>
      <c r="G65" s="23"/>
      <c r="H65" s="23"/>
      <c r="I65" s="23" t="s">
        <v>56</v>
      </c>
      <c r="J65" s="24"/>
      <c r="K65" s="22"/>
      <c r="L65" s="23"/>
      <c r="M65" s="23"/>
      <c r="N65" s="23"/>
      <c r="O65" s="24"/>
      <c r="P65" s="22"/>
      <c r="Q65" s="23"/>
      <c r="R65" s="23"/>
      <c r="S65" s="23"/>
      <c r="T65" s="24"/>
      <c r="U65" s="22"/>
      <c r="V65" s="23"/>
      <c r="W65" s="23"/>
      <c r="X65" s="23"/>
      <c r="Y65" s="24"/>
      <c r="Z65" s="127"/>
      <c r="AA65" s="127"/>
      <c r="AB65" s="127"/>
      <c r="AC65" s="127"/>
      <c r="AD65" s="127"/>
      <c r="AE65" s="22"/>
      <c r="AF65" s="23"/>
      <c r="AG65" s="23"/>
      <c r="AH65" s="23"/>
      <c r="AI65" s="24"/>
      <c r="AJ65" s="22">
        <v>1</v>
      </c>
      <c r="AK65" s="23">
        <v>0</v>
      </c>
      <c r="AL65" s="23">
        <v>1</v>
      </c>
      <c r="AM65" s="23" t="s">
        <v>27</v>
      </c>
      <c r="AN65" s="24">
        <v>3</v>
      </c>
      <c r="AO65" s="20">
        <v>22</v>
      </c>
      <c r="AP65" s="21"/>
      <c r="AQ65" s="339" t="s">
        <v>113</v>
      </c>
      <c r="AR65" s="386"/>
    </row>
    <row r="66" spans="1:44" s="4" customFormat="1" ht="21.75" customHeight="1">
      <c r="A66" s="120">
        <v>53</v>
      </c>
      <c r="B66" s="49" t="s">
        <v>120</v>
      </c>
      <c r="C66" s="54" t="s">
        <v>110</v>
      </c>
      <c r="D66" s="17">
        <f t="shared" si="9"/>
        <v>3</v>
      </c>
      <c r="E66" s="31">
        <f t="shared" si="10"/>
        <v>4</v>
      </c>
      <c r="F66" s="88"/>
      <c r="G66" s="89"/>
      <c r="H66" s="89"/>
      <c r="I66" s="89"/>
      <c r="J66" s="90"/>
      <c r="K66" s="88"/>
      <c r="L66" s="89"/>
      <c r="M66" s="89"/>
      <c r="N66" s="89"/>
      <c r="O66" s="90"/>
      <c r="P66" s="88"/>
      <c r="Q66" s="89"/>
      <c r="R66" s="89"/>
      <c r="S66" s="89"/>
      <c r="T66" s="90"/>
      <c r="U66" s="88"/>
      <c r="V66" s="89"/>
      <c r="W66" s="89"/>
      <c r="X66" s="89"/>
      <c r="Y66" s="90"/>
      <c r="Z66" s="88"/>
      <c r="AA66" s="89"/>
      <c r="AB66" s="89"/>
      <c r="AC66" s="89"/>
      <c r="AD66" s="90"/>
      <c r="AE66" s="88">
        <v>0</v>
      </c>
      <c r="AF66" s="89">
        <v>1</v>
      </c>
      <c r="AG66" s="89">
        <v>2</v>
      </c>
      <c r="AH66" s="89" t="s">
        <v>25</v>
      </c>
      <c r="AI66" s="90">
        <v>4</v>
      </c>
      <c r="AJ66" s="22"/>
      <c r="AK66" s="23"/>
      <c r="AL66" s="23"/>
      <c r="AM66" s="23"/>
      <c r="AN66" s="24"/>
      <c r="AO66" s="20">
        <v>22</v>
      </c>
      <c r="AP66" s="21"/>
      <c r="AQ66" s="335" t="s">
        <v>113</v>
      </c>
      <c r="AR66" s="127"/>
    </row>
    <row r="67" spans="1:44" s="4" customFormat="1" ht="12.75">
      <c r="A67" s="120">
        <v>54</v>
      </c>
      <c r="B67" s="49" t="s">
        <v>121</v>
      </c>
      <c r="C67" s="49" t="s">
        <v>21</v>
      </c>
      <c r="D67" s="17">
        <f t="shared" si="9"/>
        <v>12</v>
      </c>
      <c r="E67" s="16">
        <f>SUM(J67,O67,T67,Y67,AD67,AI67,AN67)</f>
        <v>15</v>
      </c>
      <c r="F67" s="22"/>
      <c r="G67" s="23"/>
      <c r="H67" s="23"/>
      <c r="I67" s="23"/>
      <c r="J67" s="24"/>
      <c r="K67" s="22"/>
      <c r="L67" s="23"/>
      <c r="M67" s="23"/>
      <c r="N67" s="23"/>
      <c r="O67" s="24"/>
      <c r="P67" s="22"/>
      <c r="Q67" s="23"/>
      <c r="R67" s="23"/>
      <c r="S67" s="23"/>
      <c r="T67" s="24"/>
      <c r="U67" s="22"/>
      <c r="V67" s="23"/>
      <c r="W67" s="23"/>
      <c r="X67" s="23"/>
      <c r="Y67" s="24"/>
      <c r="Z67" s="22"/>
      <c r="AA67" s="23"/>
      <c r="AB67" s="23"/>
      <c r="AC67" s="23"/>
      <c r="AD67" s="24"/>
      <c r="AE67" s="22"/>
      <c r="AF67" s="23"/>
      <c r="AG67" s="23"/>
      <c r="AH67" s="23"/>
      <c r="AI67" s="24"/>
      <c r="AJ67" s="22">
        <v>0</v>
      </c>
      <c r="AK67" s="23">
        <v>12</v>
      </c>
      <c r="AL67" s="23">
        <v>0</v>
      </c>
      <c r="AM67" s="23"/>
      <c r="AN67" s="24">
        <v>15</v>
      </c>
      <c r="AO67" s="406" t="s">
        <v>59</v>
      </c>
      <c r="AP67" s="413"/>
      <c r="AQ67" s="75"/>
      <c r="AR67" s="387"/>
    </row>
    <row r="68" spans="1:44" s="47" customFormat="1" ht="13.5" thickBot="1">
      <c r="A68" s="120">
        <v>55</v>
      </c>
      <c r="B68" s="49" t="s">
        <v>180</v>
      </c>
      <c r="C68" s="110" t="s">
        <v>111</v>
      </c>
      <c r="D68" s="48">
        <f t="shared" si="9"/>
        <v>4</v>
      </c>
      <c r="E68" s="48">
        <f>SUM(J68,O68,T68,Y68,AD68,AI68,AN68)</f>
        <v>4</v>
      </c>
      <c r="F68" s="113"/>
      <c r="G68" s="109"/>
      <c r="H68" s="109"/>
      <c r="I68" s="109"/>
      <c r="J68" s="114"/>
      <c r="K68" s="113"/>
      <c r="L68" s="109"/>
      <c r="M68" s="109"/>
      <c r="N68" s="109"/>
      <c r="O68" s="114"/>
      <c r="P68" s="113"/>
      <c r="Q68" s="109"/>
      <c r="R68" s="109"/>
      <c r="S68" s="109"/>
      <c r="T68" s="114"/>
      <c r="U68" s="113"/>
      <c r="V68" s="109"/>
      <c r="W68" s="109"/>
      <c r="X68" s="109"/>
      <c r="Y68" s="114"/>
      <c r="Z68" s="113"/>
      <c r="AA68" s="109"/>
      <c r="AB68" s="109"/>
      <c r="AC68" s="109"/>
      <c r="AD68" s="114"/>
      <c r="AE68" s="113"/>
      <c r="AF68" s="109"/>
      <c r="AG68" s="109"/>
      <c r="AH68" s="109"/>
      <c r="AI68" s="114"/>
      <c r="AJ68" s="113">
        <v>0</v>
      </c>
      <c r="AK68" s="109">
        <v>0</v>
      </c>
      <c r="AL68" s="109">
        <v>4</v>
      </c>
      <c r="AM68" s="109" t="s">
        <v>25</v>
      </c>
      <c r="AN68" s="114">
        <v>4</v>
      </c>
      <c r="AO68" s="414" t="s">
        <v>59</v>
      </c>
      <c r="AP68" s="415"/>
      <c r="AQ68" s="345"/>
      <c r="AR68" s="387"/>
    </row>
    <row r="69" spans="1:44" ht="18" customHeight="1" thickBot="1">
      <c r="A69" s="410" t="s">
        <v>154</v>
      </c>
      <c r="B69" s="411"/>
      <c r="C69" s="412"/>
      <c r="D69" s="172">
        <f>D57+D31+D21+D8</f>
        <v>160</v>
      </c>
      <c r="E69" s="172">
        <f>E57+E31+E21+E8</f>
        <v>200</v>
      </c>
      <c r="F69" s="173">
        <f>F8+F21+F31+F57</f>
        <v>17</v>
      </c>
      <c r="G69" s="173">
        <f>G8+G21+G31+G57</f>
        <v>3</v>
      </c>
      <c r="H69" s="173">
        <f>H8+H21+H31+H57</f>
        <v>3</v>
      </c>
      <c r="I69" s="173"/>
      <c r="J69" s="173">
        <f>J8+J21+J31+J57</f>
        <v>30</v>
      </c>
      <c r="K69" s="173">
        <f>K8+K21+K31+K57</f>
        <v>15</v>
      </c>
      <c r="L69" s="173">
        <f>L8+L21+L31+L57</f>
        <v>3</v>
      </c>
      <c r="M69" s="173">
        <f>M8+M21+M31+M57</f>
        <v>7</v>
      </c>
      <c r="N69" s="173"/>
      <c r="O69" s="173">
        <f>O8+O21+O31+O57</f>
        <v>30</v>
      </c>
      <c r="P69" s="173">
        <f>P8+P21+P31+P57</f>
        <v>13</v>
      </c>
      <c r="Q69" s="173">
        <f>Q8+Q21+Q31+Q57</f>
        <v>3</v>
      </c>
      <c r="R69" s="173">
        <f>R8+R21+R31+R57</f>
        <v>10</v>
      </c>
      <c r="S69" s="173"/>
      <c r="T69" s="173">
        <f>T8+T21+T31+T57</f>
        <v>32</v>
      </c>
      <c r="U69" s="173">
        <f>U8+U21+U31+U57</f>
        <v>12</v>
      </c>
      <c r="V69" s="173">
        <f>V8+V21+V31+V57</f>
        <v>1</v>
      </c>
      <c r="W69" s="173">
        <f>W8+W21+W31+W57</f>
        <v>8</v>
      </c>
      <c r="X69" s="173"/>
      <c r="Y69" s="173">
        <f>Y8+Y21+Y31+Y57</f>
        <v>27</v>
      </c>
      <c r="Z69" s="173">
        <f>Z8+Z21+Z31+Z57</f>
        <v>15</v>
      </c>
      <c r="AA69" s="173">
        <f>AA8+AA21+AA31+AA57</f>
        <v>5</v>
      </c>
      <c r="AB69" s="173">
        <f>AB8+AB21+AB31+AB57</f>
        <v>5</v>
      </c>
      <c r="AC69" s="173"/>
      <c r="AD69" s="173">
        <f>AD8+AD21+AD31+AD57</f>
        <v>31</v>
      </c>
      <c r="AE69" s="173">
        <f>AE8+AE21+AE31+AE57</f>
        <v>7</v>
      </c>
      <c r="AF69" s="173">
        <f>AF8+AF21+AF31+AF57</f>
        <v>4</v>
      </c>
      <c r="AG69" s="173">
        <f>AG8+AG21+AG31+AG57</f>
        <v>5</v>
      </c>
      <c r="AH69" s="173"/>
      <c r="AI69" s="173">
        <f>AI8+AI21+AI31+AI57</f>
        <v>20</v>
      </c>
      <c r="AJ69" s="173">
        <f>AJ8+AJ21+AJ31+AJ57</f>
        <v>7</v>
      </c>
      <c r="AK69" s="173">
        <f>AK8+AK21+AK31+AK57</f>
        <v>12</v>
      </c>
      <c r="AL69" s="173">
        <f>AL8+AL21+AL31+AL57</f>
        <v>5</v>
      </c>
      <c r="AM69" s="173"/>
      <c r="AN69" s="173">
        <f>AN8+AN21+AN31+AN57</f>
        <v>30</v>
      </c>
      <c r="AO69" s="344"/>
      <c r="AP69" s="33"/>
      <c r="AQ69" s="75"/>
      <c r="AR69" s="388"/>
    </row>
    <row r="70" spans="1:43" ht="12.75">
      <c r="A70" s="37"/>
      <c r="B70" s="174"/>
      <c r="C70" s="76" t="s">
        <v>22</v>
      </c>
      <c r="D70" s="359"/>
      <c r="E70" s="36"/>
      <c r="F70" s="175"/>
      <c r="G70" s="176"/>
      <c r="H70" s="9"/>
      <c r="I70" s="177">
        <f>COUNTIF(I5:I65,"s")</f>
        <v>0</v>
      </c>
      <c r="J70" s="178"/>
      <c r="K70" s="175"/>
      <c r="L70" s="179"/>
      <c r="M70" s="9"/>
      <c r="N70" s="177">
        <f>COUNTIF(N5:N65,"s")</f>
        <v>1</v>
      </c>
      <c r="O70" s="105"/>
      <c r="P70" s="180"/>
      <c r="Q70" s="179"/>
      <c r="R70" s="181"/>
      <c r="S70" s="177">
        <f>COUNTIF(S5:S65,"s")</f>
        <v>1</v>
      </c>
      <c r="T70" s="105"/>
      <c r="U70" s="180"/>
      <c r="V70" s="182"/>
      <c r="W70" s="181"/>
      <c r="X70" s="177">
        <f>COUNTIF(X5:X65,"s")</f>
        <v>0</v>
      </c>
      <c r="Y70" s="105"/>
      <c r="Z70" s="180"/>
      <c r="AA70" s="179"/>
      <c r="AB70" s="181"/>
      <c r="AC70" s="177">
        <f>COUNTIF(AC5:AC65,"s")</f>
        <v>0</v>
      </c>
      <c r="AD70" s="105"/>
      <c r="AE70" s="175"/>
      <c r="AF70" s="176"/>
      <c r="AG70" s="9"/>
      <c r="AH70" s="177">
        <f>COUNTIF(AH5:AH65,"s")</f>
        <v>0</v>
      </c>
      <c r="AI70" s="178"/>
      <c r="AJ70" s="175"/>
      <c r="AK70" s="176"/>
      <c r="AL70" s="9"/>
      <c r="AM70" s="177">
        <f>COUNTIF(AM5:AM65,"s")</f>
        <v>0</v>
      </c>
      <c r="AN70" s="183"/>
      <c r="AO70" s="343"/>
      <c r="AP70" s="33"/>
      <c r="AQ70" s="129"/>
    </row>
    <row r="71" spans="1:40" ht="12.75">
      <c r="A71" s="38"/>
      <c r="B71" s="184"/>
      <c r="C71" s="57" t="s">
        <v>23</v>
      </c>
      <c r="D71" s="360"/>
      <c r="E71" s="185"/>
      <c r="F71" s="186"/>
      <c r="G71" s="187"/>
      <c r="H71" s="188"/>
      <c r="I71" s="177">
        <f>COUNTIF(I7:I68,"v")</f>
        <v>5</v>
      </c>
      <c r="J71" s="189"/>
      <c r="K71" s="27"/>
      <c r="L71" s="28"/>
      <c r="M71" s="188"/>
      <c r="N71" s="177">
        <f>COUNTIF(N9:N68,"v")</f>
        <v>2</v>
      </c>
      <c r="O71" s="61"/>
      <c r="P71" s="27"/>
      <c r="Q71" s="28"/>
      <c r="R71" s="190"/>
      <c r="S71" s="177">
        <f>COUNTIF(S9:S68,"v")</f>
        <v>4</v>
      </c>
      <c r="T71" s="61"/>
      <c r="U71" s="27"/>
      <c r="V71" s="191"/>
      <c r="W71" s="190"/>
      <c r="X71" s="177">
        <f>COUNTIF(X9:X68,"v")</f>
        <v>3</v>
      </c>
      <c r="Y71" s="61"/>
      <c r="Z71" s="27"/>
      <c r="AA71" s="28"/>
      <c r="AB71" s="190"/>
      <c r="AC71" s="177">
        <f>COUNTIF(AC9:AC68,"v")</f>
        <v>5</v>
      </c>
      <c r="AD71" s="61"/>
      <c r="AE71" s="186"/>
      <c r="AF71" s="187"/>
      <c r="AG71" s="188"/>
      <c r="AH71" s="177">
        <f>COUNTIF(AH9:AH68,"v")</f>
        <v>3</v>
      </c>
      <c r="AI71" s="189"/>
      <c r="AJ71" s="186"/>
      <c r="AK71" s="187"/>
      <c r="AL71" s="188"/>
      <c r="AM71" s="177">
        <f>COUNTIF(AM9:AM68,"v")</f>
        <v>2</v>
      </c>
      <c r="AN71" s="61"/>
    </row>
    <row r="72" spans="1:40" ht="12.75">
      <c r="A72" s="38"/>
      <c r="B72" s="378"/>
      <c r="C72" s="378" t="s">
        <v>24</v>
      </c>
      <c r="D72" s="379"/>
      <c r="E72" s="380"/>
      <c r="F72" s="27"/>
      <c r="G72" s="28"/>
      <c r="H72" s="190"/>
      <c r="I72" s="381">
        <f>COUNTIF(I7:I68,"f")</f>
        <v>2</v>
      </c>
      <c r="J72" s="61"/>
      <c r="K72" s="27"/>
      <c r="L72" s="28"/>
      <c r="M72" s="190"/>
      <c r="N72" s="381">
        <f>COUNTIF(N9:N68,"f")</f>
        <v>5</v>
      </c>
      <c r="O72" s="61"/>
      <c r="P72" s="27"/>
      <c r="Q72" s="28"/>
      <c r="R72" s="190"/>
      <c r="S72" s="381">
        <f>COUNTIF(S9:S68,"f")</f>
        <v>2</v>
      </c>
      <c r="T72" s="61"/>
      <c r="U72" s="27"/>
      <c r="V72" s="191"/>
      <c r="W72" s="190"/>
      <c r="X72" s="381">
        <f>COUNTIF(X9:X68,"f")</f>
        <v>4</v>
      </c>
      <c r="Y72" s="61"/>
      <c r="Z72" s="27"/>
      <c r="AA72" s="28"/>
      <c r="AB72" s="190"/>
      <c r="AC72" s="381">
        <f>COUNTIF(AC9:AC68,"f")</f>
        <v>3</v>
      </c>
      <c r="AD72" s="61"/>
      <c r="AE72" s="27"/>
      <c r="AF72" s="28"/>
      <c r="AG72" s="190"/>
      <c r="AH72" s="381">
        <f>COUNTIF(AH9:AH68,"f")</f>
        <v>2</v>
      </c>
      <c r="AI72" s="61"/>
      <c r="AJ72" s="27"/>
      <c r="AK72" s="28"/>
      <c r="AL72" s="190"/>
      <c r="AM72" s="381">
        <f>COUNTIF(AM9:AM68,"f")</f>
        <v>3</v>
      </c>
      <c r="AN72" s="61"/>
    </row>
    <row r="73" spans="1:40" ht="13.5" thickBot="1">
      <c r="A73" s="39"/>
      <c r="B73" s="77"/>
      <c r="C73" s="77" t="s">
        <v>176</v>
      </c>
      <c r="D73" s="361"/>
      <c r="E73" s="373"/>
      <c r="F73" s="192"/>
      <c r="G73" s="193"/>
      <c r="H73" s="194"/>
      <c r="I73" s="195"/>
      <c r="J73" s="196"/>
      <c r="K73" s="192"/>
      <c r="L73" s="194"/>
      <c r="M73" s="197"/>
      <c r="N73" s="195"/>
      <c r="O73" s="196"/>
      <c r="P73" s="192"/>
      <c r="Q73" s="9"/>
      <c r="R73" s="9"/>
      <c r="S73" s="195"/>
      <c r="T73" s="196"/>
      <c r="U73" s="194"/>
      <c r="V73" s="374"/>
      <c r="W73" s="9"/>
      <c r="X73" s="195"/>
      <c r="Y73" s="196"/>
      <c r="Z73" s="192"/>
      <c r="AA73" s="193"/>
      <c r="AB73" s="194"/>
      <c r="AC73" s="195"/>
      <c r="AD73" s="196"/>
      <c r="AE73" s="192"/>
      <c r="AF73" s="193"/>
      <c r="AG73" s="194"/>
      <c r="AH73" s="195"/>
      <c r="AI73" s="196"/>
      <c r="AJ73" s="192"/>
      <c r="AK73" s="193"/>
      <c r="AL73" s="194"/>
      <c r="AM73" s="195">
        <v>1</v>
      </c>
      <c r="AN73" s="196"/>
    </row>
    <row r="74" spans="1:40" ht="12.75">
      <c r="A74" s="43"/>
      <c r="B74" s="375"/>
      <c r="C74" s="382" t="s">
        <v>69</v>
      </c>
      <c r="D74" s="383"/>
      <c r="E74" s="198"/>
      <c r="F74" s="103"/>
      <c r="G74" s="104"/>
      <c r="H74" s="9"/>
      <c r="I74" s="377"/>
      <c r="J74" s="178"/>
      <c r="K74" s="103"/>
      <c r="L74" s="9"/>
      <c r="M74" s="104"/>
      <c r="N74" s="377"/>
      <c r="O74" s="178"/>
      <c r="P74" s="103"/>
      <c r="Q74" s="179"/>
      <c r="R74" s="179"/>
      <c r="S74" s="377"/>
      <c r="T74" s="178"/>
      <c r="U74" s="9"/>
      <c r="V74" s="179"/>
      <c r="W74" s="179"/>
      <c r="X74" s="377"/>
      <c r="Y74" s="178"/>
      <c r="Z74" s="103"/>
      <c r="AA74" s="104"/>
      <c r="AB74" s="9"/>
      <c r="AC74" s="377"/>
      <c r="AD74" s="178"/>
      <c r="AE74" s="376"/>
      <c r="AF74" s="104"/>
      <c r="AG74" s="9"/>
      <c r="AH74" s="377"/>
      <c r="AI74" s="178"/>
      <c r="AJ74" s="103"/>
      <c r="AK74" s="104"/>
      <c r="AL74" s="9"/>
      <c r="AM74" s="377"/>
      <c r="AN74" s="21"/>
    </row>
    <row r="75" spans="1:43" s="7" customFormat="1" ht="14.25">
      <c r="A75" s="44"/>
      <c r="B75" s="184"/>
      <c r="C75" s="55" t="s">
        <v>70</v>
      </c>
      <c r="D75" s="16">
        <f>SUM(F75,G75,H75,K75,L75,M75,P75,Q75,R75,U75,V75,W75,Z75,AA75,AB75,AE75,AF75,AG75,AJ75,AK75,AL75)</f>
        <v>2</v>
      </c>
      <c r="E75" s="8">
        <f>SUM(J75,O75,T75,Y75,AD75,AI75,AN75)</f>
        <v>3</v>
      </c>
      <c r="F75" s="10"/>
      <c r="G75" s="11"/>
      <c r="H75" s="12"/>
      <c r="I75" s="13"/>
      <c r="J75" s="59"/>
      <c r="K75" s="10"/>
      <c r="L75" s="11"/>
      <c r="M75" s="12"/>
      <c r="N75" s="13"/>
      <c r="O75" s="59"/>
      <c r="P75" s="10"/>
      <c r="Q75" s="11"/>
      <c r="R75" s="12"/>
      <c r="S75" s="13"/>
      <c r="T75" s="59"/>
      <c r="U75" s="10">
        <v>2</v>
      </c>
      <c r="V75" s="11">
        <v>0</v>
      </c>
      <c r="W75" s="12">
        <v>0</v>
      </c>
      <c r="X75" s="13" t="s">
        <v>25</v>
      </c>
      <c r="Y75" s="59">
        <v>3</v>
      </c>
      <c r="Z75" s="10"/>
      <c r="AA75" s="11"/>
      <c r="AB75" s="12"/>
      <c r="AC75" s="13"/>
      <c r="AD75" s="59"/>
      <c r="AE75" s="63"/>
      <c r="AF75" s="14"/>
      <c r="AG75" s="12"/>
      <c r="AH75" s="13"/>
      <c r="AI75" s="59"/>
      <c r="AJ75" s="14"/>
      <c r="AK75" s="12"/>
      <c r="AL75" s="11"/>
      <c r="AM75" s="177"/>
      <c r="AN75" s="178"/>
      <c r="AO75" s="32"/>
      <c r="AP75" s="32"/>
      <c r="AQ75" s="124"/>
    </row>
    <row r="76" spans="1:43" s="6" customFormat="1" ht="14.25">
      <c r="A76" s="44"/>
      <c r="B76" s="184"/>
      <c r="C76" s="55" t="s">
        <v>71</v>
      </c>
      <c r="D76" s="16">
        <f>SUM(F76,G76,H76,K76,L76,M76,P76,Q76,R76,U76,V76,W76,Z76,AA76,AB76,AE76,AF76,AG76,AJ76,AK76,AL76)</f>
        <v>2</v>
      </c>
      <c r="E76" s="8">
        <f>SUM(J76,O76,T76,Y76,AD76,AI76,AN76)</f>
        <v>3</v>
      </c>
      <c r="F76" s="10"/>
      <c r="G76" s="11"/>
      <c r="H76" s="12"/>
      <c r="I76" s="13"/>
      <c r="J76" s="59"/>
      <c r="K76" s="10"/>
      <c r="L76" s="11"/>
      <c r="M76" s="12"/>
      <c r="N76" s="13"/>
      <c r="O76" s="59"/>
      <c r="P76" s="10"/>
      <c r="Q76" s="11"/>
      <c r="R76" s="12"/>
      <c r="S76" s="13"/>
      <c r="T76" s="59"/>
      <c r="U76" s="10"/>
      <c r="V76" s="11"/>
      <c r="W76" s="12"/>
      <c r="X76" s="13"/>
      <c r="Y76" s="59"/>
      <c r="Z76" s="10"/>
      <c r="AA76" s="11"/>
      <c r="AB76" s="12"/>
      <c r="AC76" s="13"/>
      <c r="AD76" s="59"/>
      <c r="AE76" s="78">
        <v>2</v>
      </c>
      <c r="AF76" s="12">
        <v>0</v>
      </c>
      <c r="AG76" s="79">
        <v>0</v>
      </c>
      <c r="AH76" s="199" t="s">
        <v>25</v>
      </c>
      <c r="AI76" s="189">
        <v>3</v>
      </c>
      <c r="AJ76" s="78"/>
      <c r="AK76" s="12"/>
      <c r="AL76" s="79"/>
      <c r="AM76" s="199"/>
      <c r="AN76" s="189"/>
      <c r="AO76" s="32"/>
      <c r="AP76" s="32"/>
      <c r="AQ76" s="125"/>
    </row>
    <row r="77" spans="1:43" s="7" customFormat="1" ht="14.25">
      <c r="A77" s="44"/>
      <c r="B77" s="184"/>
      <c r="C77" s="55" t="s">
        <v>72</v>
      </c>
      <c r="D77" s="16">
        <f>SUM(F77,G77,H77,K77,L77,M77,P77,Q77,R77,U77,V77,W77,Z77,AA77,AB77,AE77,AF77,AG77,AJ77,AK77,AL77)</f>
        <v>2</v>
      </c>
      <c r="E77" s="8">
        <f>SUM(J77,O77,T77,Y77,AD77,AI77,AN77)</f>
        <v>4</v>
      </c>
      <c r="F77" s="10"/>
      <c r="G77" s="11"/>
      <c r="H77" s="12"/>
      <c r="I77" s="13"/>
      <c r="J77" s="59"/>
      <c r="K77" s="10"/>
      <c r="L77" s="11"/>
      <c r="M77" s="12"/>
      <c r="N77" s="13"/>
      <c r="O77" s="59"/>
      <c r="P77" s="10"/>
      <c r="Q77" s="11"/>
      <c r="R77" s="12"/>
      <c r="S77" s="13"/>
      <c r="T77" s="59"/>
      <c r="U77" s="10"/>
      <c r="V77" s="11"/>
      <c r="W77" s="12"/>
      <c r="X77" s="13"/>
      <c r="Y77" s="59"/>
      <c r="Z77" s="10"/>
      <c r="AA77" s="11"/>
      <c r="AB77" s="12"/>
      <c r="AC77" s="13"/>
      <c r="AD77" s="59"/>
      <c r="AE77" s="80">
        <v>2</v>
      </c>
      <c r="AF77" s="79">
        <v>0</v>
      </c>
      <c r="AG77" s="12">
        <v>0</v>
      </c>
      <c r="AH77" s="81" t="s">
        <v>25</v>
      </c>
      <c r="AI77" s="59">
        <v>4</v>
      </c>
      <c r="AJ77" s="80"/>
      <c r="AK77" s="79"/>
      <c r="AL77" s="12"/>
      <c r="AM77" s="81"/>
      <c r="AN77" s="59"/>
      <c r="AO77" s="32"/>
      <c r="AP77" s="32"/>
      <c r="AQ77" s="124"/>
    </row>
    <row r="78" spans="1:44" s="4" customFormat="1" ht="13.5" thickBot="1">
      <c r="A78" s="45"/>
      <c r="B78" s="184"/>
      <c r="C78" s="55"/>
      <c r="D78" s="362"/>
      <c r="E78" s="111"/>
      <c r="F78" s="10"/>
      <c r="G78" s="11"/>
      <c r="H78" s="12"/>
      <c r="I78" s="13"/>
      <c r="J78" s="59"/>
      <c r="K78" s="10"/>
      <c r="L78" s="11"/>
      <c r="M78" s="12"/>
      <c r="N78" s="13"/>
      <c r="O78" s="59"/>
      <c r="P78" s="10"/>
      <c r="Q78" s="11"/>
      <c r="R78" s="12"/>
      <c r="S78" s="13"/>
      <c r="T78" s="59"/>
      <c r="U78" s="10"/>
      <c r="V78" s="11"/>
      <c r="W78" s="12"/>
      <c r="X78" s="13"/>
      <c r="Y78" s="59"/>
      <c r="Z78" s="10"/>
      <c r="AA78" s="11"/>
      <c r="AB78" s="12"/>
      <c r="AC78" s="13"/>
      <c r="AD78" s="59"/>
      <c r="AE78" s="10"/>
      <c r="AF78" s="11"/>
      <c r="AG78" s="12"/>
      <c r="AH78" s="13"/>
      <c r="AI78" s="59"/>
      <c r="AJ78" s="80"/>
      <c r="AK78" s="79"/>
      <c r="AL78" s="12"/>
      <c r="AM78" s="81"/>
      <c r="AN78" s="59"/>
      <c r="AO78" s="32"/>
      <c r="AP78" s="32"/>
      <c r="AQ78" s="128"/>
      <c r="AR78" s="127"/>
    </row>
    <row r="79" spans="1:44" s="4" customFormat="1" ht="13.5" thickBot="1">
      <c r="A79" s="410" t="s">
        <v>58</v>
      </c>
      <c r="B79" s="411"/>
      <c r="C79" s="412"/>
      <c r="D79" s="200">
        <f>D69+D75+D76+D77+D78</f>
        <v>166</v>
      </c>
      <c r="E79" s="123">
        <f>E69+E75+E76+E77+E78</f>
        <v>210</v>
      </c>
      <c r="F79" s="201">
        <f>F69+F75+F76+F77+F78</f>
        <v>17</v>
      </c>
      <c r="G79" s="202">
        <f>G69+G75+G76+G77+G78</f>
        <v>3</v>
      </c>
      <c r="H79" s="202">
        <f>H69+H75+H76+H77+H78</f>
        <v>3</v>
      </c>
      <c r="I79" s="202"/>
      <c r="J79" s="202">
        <f>J69+J75+J76+J77+J78</f>
        <v>30</v>
      </c>
      <c r="K79" s="202">
        <f>K69+K75+K76+K77+K78</f>
        <v>15</v>
      </c>
      <c r="L79" s="202">
        <f>L69+L75+L76+L77+L78</f>
        <v>3</v>
      </c>
      <c r="M79" s="202">
        <f>M69+M75+M76+M77+M78</f>
        <v>7</v>
      </c>
      <c r="N79" s="202"/>
      <c r="O79" s="202">
        <f>O69+O75+O76+O77+O78</f>
        <v>30</v>
      </c>
      <c r="P79" s="202">
        <f>P69+P75+P76+P77+P78</f>
        <v>13</v>
      </c>
      <c r="Q79" s="202">
        <f>Q69+Q75+Q76+Q77+Q78</f>
        <v>3</v>
      </c>
      <c r="R79" s="202">
        <f>R69+R75+R76+R77+R78</f>
        <v>10</v>
      </c>
      <c r="S79" s="202"/>
      <c r="T79" s="202">
        <f>T69+T75+T76+T77+T78</f>
        <v>32</v>
      </c>
      <c r="U79" s="202">
        <f>U69+U75+U76+U77+U78</f>
        <v>14</v>
      </c>
      <c r="V79" s="202">
        <f>V69+V75+V76+V77+V78</f>
        <v>1</v>
      </c>
      <c r="W79" s="202">
        <f>W69+W75+W76+W77+W78</f>
        <v>8</v>
      </c>
      <c r="X79" s="202"/>
      <c r="Y79" s="202">
        <f>Y69+Y75+Y76+Y77+Y78</f>
        <v>30</v>
      </c>
      <c r="Z79" s="202">
        <f>Z69+Z75+Z76+Z77+Z78</f>
        <v>15</v>
      </c>
      <c r="AA79" s="202">
        <f>AA69+AA75+AA76+AA77+AA78</f>
        <v>5</v>
      </c>
      <c r="AB79" s="202">
        <f>AB69+AB75+AB76+AB77+AB78</f>
        <v>5</v>
      </c>
      <c r="AC79" s="202"/>
      <c r="AD79" s="202">
        <f>AD69+AD75+AD76+AD77+AD78</f>
        <v>31</v>
      </c>
      <c r="AE79" s="202">
        <f>AE69+AE75+AE76+AE77+AE78</f>
        <v>11</v>
      </c>
      <c r="AF79" s="202">
        <f>AF69+AF75+AF76+AF77+AF78</f>
        <v>4</v>
      </c>
      <c r="AG79" s="202">
        <f>AG69+AG75+AG76+AG77+AG78</f>
        <v>5</v>
      </c>
      <c r="AH79" s="202"/>
      <c r="AI79" s="202">
        <f>AI69+AI75+AI76+AI77+AI78</f>
        <v>27</v>
      </c>
      <c r="AJ79" s="202">
        <f>AJ69+AJ75+AJ76+AJ77+AJ78</f>
        <v>7</v>
      </c>
      <c r="AK79" s="202">
        <f>AK69+AK75+AK76+AK77+AK78</f>
        <v>12</v>
      </c>
      <c r="AL79" s="202">
        <f>AL69+AL75+AL76+AL77+AL78</f>
        <v>5</v>
      </c>
      <c r="AM79" s="202"/>
      <c r="AN79" s="203">
        <f>AN69+AN75+AN76+AN77+AN78</f>
        <v>30</v>
      </c>
      <c r="AO79" s="32"/>
      <c r="AP79" s="32"/>
      <c r="AQ79" s="128"/>
      <c r="AR79" s="127"/>
    </row>
    <row r="80" spans="1:44" s="5" customFormat="1" ht="12.75">
      <c r="A80" s="46"/>
      <c r="B80" s="56"/>
      <c r="C80" s="112" t="s">
        <v>68</v>
      </c>
      <c r="D80" s="36">
        <f>D79*15</f>
        <v>2490</v>
      </c>
      <c r="E80" s="36"/>
      <c r="F80" s="9"/>
      <c r="G80" s="9"/>
      <c r="H80" s="9"/>
      <c r="I80" s="9"/>
      <c r="J80" s="62"/>
      <c r="K80" s="9"/>
      <c r="L80" s="9"/>
      <c r="M80" s="9"/>
      <c r="N80" s="9"/>
      <c r="O80" s="62"/>
      <c r="P80" s="9"/>
      <c r="Q80" s="9"/>
      <c r="R80" s="9"/>
      <c r="S80" s="9"/>
      <c r="T80" s="62"/>
      <c r="U80" s="9"/>
      <c r="V80" s="9"/>
      <c r="W80" s="9"/>
      <c r="X80" s="9"/>
      <c r="Y80" s="62"/>
      <c r="Z80" s="9"/>
      <c r="AA80" s="9"/>
      <c r="AB80" s="9"/>
      <c r="AC80" s="9"/>
      <c r="AD80" s="62"/>
      <c r="AE80" s="9"/>
      <c r="AF80" s="9"/>
      <c r="AG80" s="9"/>
      <c r="AH80" s="9"/>
      <c r="AI80" s="62"/>
      <c r="AJ80" s="9"/>
      <c r="AK80" s="9"/>
      <c r="AL80" s="9"/>
      <c r="AM80" s="9"/>
      <c r="AN80" s="62"/>
      <c r="AO80" s="33"/>
      <c r="AP80" s="33"/>
      <c r="AQ80" s="129"/>
      <c r="AR80" s="387"/>
    </row>
    <row r="81" spans="1:44" s="5" customFormat="1" ht="12.75">
      <c r="A81" s="46"/>
      <c r="B81" s="56"/>
      <c r="C81" s="112"/>
      <c r="D81" s="36"/>
      <c r="E81" s="36"/>
      <c r="F81" s="9"/>
      <c r="G81" s="9"/>
      <c r="H81" s="9"/>
      <c r="I81" s="9"/>
      <c r="J81" s="62"/>
      <c r="K81" s="9"/>
      <c r="L81" s="9"/>
      <c r="M81" s="9"/>
      <c r="N81" s="9"/>
      <c r="O81" s="62"/>
      <c r="P81" s="9"/>
      <c r="Q81" s="9"/>
      <c r="R81" s="9"/>
      <c r="S81" s="9"/>
      <c r="T81" s="62"/>
      <c r="U81" s="9"/>
      <c r="V81" s="9"/>
      <c r="W81" s="9"/>
      <c r="X81" s="9"/>
      <c r="Y81" s="62"/>
      <c r="Z81" s="9"/>
      <c r="AA81" s="9"/>
      <c r="AB81" s="9"/>
      <c r="AC81" s="9"/>
      <c r="AD81" s="62"/>
      <c r="AE81" s="9"/>
      <c r="AF81" s="9"/>
      <c r="AG81" s="9"/>
      <c r="AH81" s="9"/>
      <c r="AI81" s="62"/>
      <c r="AJ81" s="9"/>
      <c r="AK81" s="9"/>
      <c r="AL81" s="9"/>
      <c r="AM81" s="9"/>
      <c r="AN81" s="62"/>
      <c r="AO81" s="33"/>
      <c r="AP81" s="33"/>
      <c r="AQ81" s="129"/>
      <c r="AR81" s="387"/>
    </row>
    <row r="82" spans="1:44" s="5" customFormat="1" ht="12.75">
      <c r="A82" s="46"/>
      <c r="B82" s="56"/>
      <c r="C82" s="112"/>
      <c r="D82" s="36"/>
      <c r="E82" s="36"/>
      <c r="F82" s="9"/>
      <c r="G82" s="9"/>
      <c r="H82" s="9"/>
      <c r="I82" s="9"/>
      <c r="J82" s="62"/>
      <c r="K82" s="9"/>
      <c r="L82" s="9"/>
      <c r="M82" s="9"/>
      <c r="N82" s="9"/>
      <c r="O82" s="62"/>
      <c r="P82" s="9"/>
      <c r="Q82" s="9"/>
      <c r="R82" s="9"/>
      <c r="S82" s="9"/>
      <c r="T82" s="62"/>
      <c r="U82" s="9"/>
      <c r="V82" s="9"/>
      <c r="W82" s="9"/>
      <c r="X82" s="9"/>
      <c r="Y82" s="62"/>
      <c r="Z82" s="9"/>
      <c r="AA82" s="9"/>
      <c r="AB82" s="9"/>
      <c r="AC82" s="9"/>
      <c r="AD82" s="62"/>
      <c r="AE82" s="9"/>
      <c r="AF82" s="9"/>
      <c r="AG82" s="9"/>
      <c r="AH82" s="9"/>
      <c r="AI82" s="62"/>
      <c r="AJ82" s="9"/>
      <c r="AK82" s="9"/>
      <c r="AL82" s="9"/>
      <c r="AM82" s="9"/>
      <c r="AN82" s="62"/>
      <c r="AO82" s="33"/>
      <c r="AP82" s="33"/>
      <c r="AQ82" s="129"/>
      <c r="AR82" s="387"/>
    </row>
    <row r="83" spans="1:47" s="213" customFormat="1" ht="13.5">
      <c r="A83" s="207"/>
      <c r="B83" s="208"/>
      <c r="C83" s="404" t="s">
        <v>127</v>
      </c>
      <c r="D83" s="405"/>
      <c r="E83" s="405"/>
      <c r="F83" s="405"/>
      <c r="G83" s="405"/>
      <c r="H83" s="405"/>
      <c r="I83" s="405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7"/>
      <c r="V83" s="207"/>
      <c r="W83" s="210"/>
      <c r="X83" s="207"/>
      <c r="Y83" s="211"/>
      <c r="Z83" s="207"/>
      <c r="AA83" s="207"/>
      <c r="AB83" s="210"/>
      <c r="AC83" s="207"/>
      <c r="AD83" s="210"/>
      <c r="AE83" s="207"/>
      <c r="AF83" s="207"/>
      <c r="AG83" s="210"/>
      <c r="AH83" s="210"/>
      <c r="AI83" s="211"/>
      <c r="AJ83" s="207"/>
      <c r="AK83" s="207"/>
      <c r="AL83" s="210"/>
      <c r="AM83" s="210"/>
      <c r="AN83" s="211"/>
      <c r="AO83" s="207"/>
      <c r="AP83" s="207"/>
      <c r="AQ83" s="210"/>
      <c r="AR83" s="210"/>
      <c r="AS83" s="211"/>
      <c r="AT83" s="212"/>
      <c r="AU83" s="212"/>
    </row>
    <row r="84" spans="1:44" s="18" customFormat="1" ht="13.5" thickBot="1">
      <c r="A84" s="207"/>
      <c r="B84" s="398"/>
      <c r="C84" s="214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6"/>
      <c r="S84" s="216"/>
      <c r="T84" s="217"/>
      <c r="U84" s="218"/>
      <c r="V84" s="218"/>
      <c r="W84" s="219"/>
      <c r="X84" s="218"/>
      <c r="Y84" s="217"/>
      <c r="Z84" s="218"/>
      <c r="AA84" s="218"/>
      <c r="AB84" s="219"/>
      <c r="AC84" s="218"/>
      <c r="AD84" s="217"/>
      <c r="AE84" s="218"/>
      <c r="AF84" s="218"/>
      <c r="AG84" s="219"/>
      <c r="AH84" s="218"/>
      <c r="AI84" s="217"/>
      <c r="AJ84" s="218"/>
      <c r="AK84" s="218"/>
      <c r="AL84" s="219"/>
      <c r="AM84" s="218"/>
      <c r="AN84" s="217"/>
      <c r="AO84" s="220"/>
      <c r="AP84" s="220"/>
      <c r="AQ84" s="388"/>
      <c r="AR84" s="388"/>
    </row>
    <row r="85" spans="1:42" s="228" customFormat="1" ht="12.75" customHeight="1">
      <c r="A85" s="207"/>
      <c r="B85" s="401"/>
      <c r="C85" s="221" t="s">
        <v>128</v>
      </c>
      <c r="D85" s="121">
        <v>2</v>
      </c>
      <c r="E85" s="8">
        <f>J85+O85+T85+Y85+AD85+AI85+AN85</f>
        <v>0</v>
      </c>
      <c r="F85" s="222"/>
      <c r="G85" s="223"/>
      <c r="H85" s="224"/>
      <c r="I85" s="225"/>
      <c r="J85" s="226"/>
      <c r="K85" s="222">
        <v>0</v>
      </c>
      <c r="L85" s="223">
        <v>2</v>
      </c>
      <c r="M85" s="224">
        <v>0</v>
      </c>
      <c r="N85" s="225" t="s">
        <v>129</v>
      </c>
      <c r="O85" s="226">
        <v>0</v>
      </c>
      <c r="P85" s="222"/>
      <c r="Q85" s="223"/>
      <c r="R85" s="224"/>
      <c r="S85" s="225"/>
      <c r="T85" s="226"/>
      <c r="U85" s="222"/>
      <c r="V85" s="223"/>
      <c r="W85" s="224"/>
      <c r="X85" s="225"/>
      <c r="Y85" s="226"/>
      <c r="Z85" s="222"/>
      <c r="AA85" s="223"/>
      <c r="AB85" s="224"/>
      <c r="AC85" s="225"/>
      <c r="AD85" s="226"/>
      <c r="AE85" s="222"/>
      <c r="AF85" s="223"/>
      <c r="AG85" s="224"/>
      <c r="AH85" s="225"/>
      <c r="AI85" s="226"/>
      <c r="AJ85" s="222"/>
      <c r="AK85" s="223"/>
      <c r="AL85" s="224"/>
      <c r="AM85" s="225"/>
      <c r="AN85" s="227"/>
      <c r="AO85" s="220"/>
      <c r="AP85" s="220"/>
    </row>
    <row r="86" spans="1:42" s="228" customFormat="1" ht="12.75" customHeight="1">
      <c r="A86" s="400"/>
      <c r="B86" s="399"/>
      <c r="C86" s="229" t="s">
        <v>130</v>
      </c>
      <c r="D86" s="16">
        <v>2</v>
      </c>
      <c r="E86" s="8">
        <f>J86+O86+T86+Y86+AD86+AI86+AN86</f>
        <v>0</v>
      </c>
      <c r="F86" s="10"/>
      <c r="G86" s="11"/>
      <c r="H86" s="12"/>
      <c r="I86" s="13"/>
      <c r="J86" s="59"/>
      <c r="K86" s="10"/>
      <c r="L86" s="11"/>
      <c r="M86" s="12"/>
      <c r="N86" s="13"/>
      <c r="O86" s="59"/>
      <c r="P86" s="10">
        <v>0</v>
      </c>
      <c r="Q86" s="11">
        <v>2</v>
      </c>
      <c r="R86" s="12">
        <v>0</v>
      </c>
      <c r="S86" s="13" t="s">
        <v>129</v>
      </c>
      <c r="T86" s="59">
        <v>0</v>
      </c>
      <c r="U86" s="10"/>
      <c r="V86" s="11"/>
      <c r="W86" s="12"/>
      <c r="X86" s="13"/>
      <c r="Y86" s="59"/>
      <c r="Z86" s="10"/>
      <c r="AA86" s="11"/>
      <c r="AB86" s="12"/>
      <c r="AC86" s="13"/>
      <c r="AD86" s="59"/>
      <c r="AE86" s="10"/>
      <c r="AF86" s="11"/>
      <c r="AG86" s="12"/>
      <c r="AH86" s="13"/>
      <c r="AI86" s="59"/>
      <c r="AJ86" s="10"/>
      <c r="AK86" s="11"/>
      <c r="AL86" s="12"/>
      <c r="AM86" s="13"/>
      <c r="AN86" s="59"/>
      <c r="AO86" s="220"/>
      <c r="AP86" s="220"/>
    </row>
    <row r="87" spans="1:42" s="228" customFormat="1" ht="12.75" customHeight="1" thickBot="1">
      <c r="A87" s="207"/>
      <c r="B87" s="402"/>
      <c r="C87" s="229" t="s">
        <v>131</v>
      </c>
      <c r="D87" s="16">
        <v>2</v>
      </c>
      <c r="E87" s="8">
        <f>J87+O87+T87+Y87+AD87+AI87+AN87</f>
        <v>3</v>
      </c>
      <c r="F87" s="10"/>
      <c r="G87" s="11"/>
      <c r="H87" s="12"/>
      <c r="I87" s="13"/>
      <c r="J87" s="59"/>
      <c r="K87" s="10"/>
      <c r="L87" s="11"/>
      <c r="M87" s="12"/>
      <c r="N87" s="13"/>
      <c r="O87" s="59"/>
      <c r="P87" s="10">
        <v>0</v>
      </c>
      <c r="Q87" s="11">
        <v>5</v>
      </c>
      <c r="R87" s="12">
        <v>0</v>
      </c>
      <c r="S87" s="13" t="s">
        <v>25</v>
      </c>
      <c r="T87" s="59">
        <v>3</v>
      </c>
      <c r="U87" s="10"/>
      <c r="V87" s="11"/>
      <c r="W87" s="12"/>
      <c r="X87" s="13"/>
      <c r="Y87" s="59"/>
      <c r="Z87" s="10"/>
      <c r="AA87" s="11"/>
      <c r="AB87" s="12"/>
      <c r="AC87" s="13"/>
      <c r="AD87" s="59"/>
      <c r="AE87" s="10"/>
      <c r="AF87" s="11"/>
      <c r="AG87" s="12"/>
      <c r="AH87" s="13"/>
      <c r="AI87" s="59"/>
      <c r="AJ87" s="10"/>
      <c r="AK87" s="11"/>
      <c r="AL87" s="12"/>
      <c r="AM87" s="13"/>
      <c r="AN87" s="59"/>
      <c r="AO87" s="220"/>
      <c r="AP87" s="220"/>
    </row>
    <row r="88" spans="1:43" ht="13.5" thickBot="1">
      <c r="A88" s="207"/>
      <c r="B88" s="384" t="s">
        <v>177</v>
      </c>
      <c r="C88" s="229" t="s">
        <v>132</v>
      </c>
      <c r="D88" s="16">
        <v>2</v>
      </c>
      <c r="E88" s="8">
        <v>0</v>
      </c>
      <c r="F88" s="10"/>
      <c r="G88" s="11"/>
      <c r="H88" s="12"/>
      <c r="I88" s="13"/>
      <c r="J88" s="59"/>
      <c r="K88" s="10">
        <v>0</v>
      </c>
      <c r="L88" s="11">
        <v>2</v>
      </c>
      <c r="M88" s="12">
        <v>0</v>
      </c>
      <c r="N88" s="13" t="s">
        <v>129</v>
      </c>
      <c r="O88" s="59">
        <v>0</v>
      </c>
      <c r="P88" s="10"/>
      <c r="Q88" s="11"/>
      <c r="R88" s="12"/>
      <c r="S88" s="13"/>
      <c r="T88" s="59"/>
      <c r="U88" s="10"/>
      <c r="V88" s="11"/>
      <c r="W88" s="12"/>
      <c r="X88" s="13"/>
      <c r="Y88" s="59"/>
      <c r="Z88" s="10"/>
      <c r="AA88" s="11"/>
      <c r="AB88" s="12"/>
      <c r="AC88" s="13"/>
      <c r="AD88" s="59"/>
      <c r="AE88" s="10"/>
      <c r="AF88" s="11"/>
      <c r="AG88" s="12"/>
      <c r="AH88" s="13"/>
      <c r="AI88" s="59"/>
      <c r="AJ88" s="10"/>
      <c r="AK88" s="11"/>
      <c r="AL88" s="12"/>
      <c r="AM88" s="13"/>
      <c r="AN88" s="59"/>
      <c r="AO88" s="220"/>
      <c r="AP88" s="220"/>
      <c r="AQ88" s="386"/>
    </row>
    <row r="89" spans="1:43" ht="13.5" thickBot="1">
      <c r="A89" s="207"/>
      <c r="B89" s="384" t="s">
        <v>178</v>
      </c>
      <c r="C89" s="230" t="s">
        <v>133</v>
      </c>
      <c r="D89" s="16">
        <v>2</v>
      </c>
      <c r="E89" s="8">
        <v>0</v>
      </c>
      <c r="F89" s="231"/>
      <c r="G89" s="232"/>
      <c r="H89" s="233"/>
      <c r="I89" s="234"/>
      <c r="J89" s="235"/>
      <c r="K89" s="231"/>
      <c r="L89" s="232"/>
      <c r="M89" s="233"/>
      <c r="N89" s="234"/>
      <c r="O89" s="235"/>
      <c r="P89" s="231">
        <v>0</v>
      </c>
      <c r="Q89" s="232">
        <v>2</v>
      </c>
      <c r="R89" s="233">
        <v>0</v>
      </c>
      <c r="S89" s="234" t="s">
        <v>129</v>
      </c>
      <c r="T89" s="235">
        <v>0</v>
      </c>
      <c r="U89" s="231"/>
      <c r="V89" s="232"/>
      <c r="W89" s="233"/>
      <c r="X89" s="234"/>
      <c r="Y89" s="235"/>
      <c r="Z89" s="231"/>
      <c r="AA89" s="232"/>
      <c r="AB89" s="233"/>
      <c r="AC89" s="234"/>
      <c r="AD89" s="235"/>
      <c r="AE89" s="231"/>
      <c r="AF89" s="232"/>
      <c r="AG89" s="233"/>
      <c r="AH89" s="234"/>
      <c r="AI89" s="235"/>
      <c r="AJ89" s="231"/>
      <c r="AK89" s="232"/>
      <c r="AL89" s="233"/>
      <c r="AM89" s="234"/>
      <c r="AN89" s="235"/>
      <c r="AO89" s="220"/>
      <c r="AP89" s="220"/>
      <c r="AQ89" s="386"/>
    </row>
    <row r="90" spans="1:44" s="5" customFormat="1" ht="12.75">
      <c r="A90" s="46"/>
      <c r="B90" s="245" t="s">
        <v>140</v>
      </c>
      <c r="C90" s="112"/>
      <c r="D90" s="36"/>
      <c r="E90" s="36"/>
      <c r="F90" s="9"/>
      <c r="G90" s="9"/>
      <c r="H90" s="9"/>
      <c r="I90" s="9"/>
      <c r="J90" s="62"/>
      <c r="K90" s="9"/>
      <c r="L90" s="9"/>
      <c r="M90" s="9"/>
      <c r="N90" s="9"/>
      <c r="O90" s="62"/>
      <c r="P90" s="9"/>
      <c r="Q90" s="9"/>
      <c r="R90" s="9"/>
      <c r="S90" s="9"/>
      <c r="T90" s="62"/>
      <c r="U90" s="9"/>
      <c r="V90" s="9"/>
      <c r="W90" s="9"/>
      <c r="X90" s="9"/>
      <c r="Y90" s="62"/>
      <c r="Z90" s="9"/>
      <c r="AA90" s="9"/>
      <c r="AB90" s="9"/>
      <c r="AC90" s="9"/>
      <c r="AD90" s="62"/>
      <c r="AE90" s="9"/>
      <c r="AF90" s="9"/>
      <c r="AG90" s="9"/>
      <c r="AH90" s="9"/>
      <c r="AI90" s="62"/>
      <c r="AJ90" s="9"/>
      <c r="AK90" s="9"/>
      <c r="AL90" s="9"/>
      <c r="AM90" s="9"/>
      <c r="AN90" s="62"/>
      <c r="AO90" s="33"/>
      <c r="AP90" s="33"/>
      <c r="AQ90" s="129"/>
      <c r="AR90" s="387"/>
    </row>
    <row r="91" spans="1:44" s="5" customFormat="1" ht="12.75">
      <c r="A91" s="46"/>
      <c r="B91" s="245"/>
      <c r="C91" s="112"/>
      <c r="D91" s="36"/>
      <c r="E91" s="36"/>
      <c r="F91" s="9"/>
      <c r="G91" s="9"/>
      <c r="H91" s="9"/>
      <c r="I91" s="9"/>
      <c r="J91" s="62"/>
      <c r="K91" s="9"/>
      <c r="L91" s="9"/>
      <c r="M91" s="9"/>
      <c r="N91" s="9"/>
      <c r="O91" s="62"/>
      <c r="P91" s="9"/>
      <c r="Q91" s="9"/>
      <c r="R91" s="9"/>
      <c r="S91" s="9"/>
      <c r="T91" s="62"/>
      <c r="U91" s="9"/>
      <c r="V91" s="9"/>
      <c r="W91" s="9"/>
      <c r="X91" s="9"/>
      <c r="Y91" s="62"/>
      <c r="Z91" s="9"/>
      <c r="AA91" s="9"/>
      <c r="AB91" s="9"/>
      <c r="AC91" s="9"/>
      <c r="AD91" s="62"/>
      <c r="AE91" s="9"/>
      <c r="AF91" s="9"/>
      <c r="AG91" s="9"/>
      <c r="AH91" s="9"/>
      <c r="AI91" s="62"/>
      <c r="AJ91" s="9"/>
      <c r="AK91" s="9"/>
      <c r="AL91" s="9"/>
      <c r="AM91" s="9"/>
      <c r="AN91" s="62"/>
      <c r="AO91" s="33"/>
      <c r="AP91" s="33"/>
      <c r="AQ91" s="129"/>
      <c r="AR91" s="387"/>
    </row>
    <row r="92" spans="1:44" s="5" customFormat="1" ht="12.75">
      <c r="A92" s="46"/>
      <c r="B92" s="245"/>
      <c r="C92" s="404" t="s">
        <v>152</v>
      </c>
      <c r="D92" s="405"/>
      <c r="E92" s="405"/>
      <c r="F92" s="405"/>
      <c r="G92" s="405"/>
      <c r="H92" s="405"/>
      <c r="I92" s="405"/>
      <c r="J92" s="62"/>
      <c r="K92" s="9"/>
      <c r="L92" s="9" t="s">
        <v>61</v>
      </c>
      <c r="M92" s="9"/>
      <c r="N92" s="9"/>
      <c r="O92" s="62"/>
      <c r="P92" s="9"/>
      <c r="Q92" s="9"/>
      <c r="R92" s="9"/>
      <c r="S92" s="9"/>
      <c r="T92" s="62"/>
      <c r="U92" s="9"/>
      <c r="V92" s="9"/>
      <c r="W92" s="9"/>
      <c r="X92" s="9"/>
      <c r="Y92" s="62"/>
      <c r="Z92" s="9"/>
      <c r="AA92" s="9"/>
      <c r="AB92" s="9"/>
      <c r="AC92" s="9"/>
      <c r="AD92" s="62"/>
      <c r="AE92" s="9"/>
      <c r="AF92" s="9"/>
      <c r="AG92" s="9"/>
      <c r="AH92" s="9"/>
      <c r="AI92" s="62"/>
      <c r="AJ92" s="9"/>
      <c r="AK92" s="9"/>
      <c r="AL92" s="9"/>
      <c r="AM92" s="9"/>
      <c r="AN92" s="62"/>
      <c r="AO92" s="33"/>
      <c r="AP92" s="33"/>
      <c r="AQ92" s="129"/>
      <c r="AR92" s="387"/>
    </row>
    <row r="93" spans="1:44" s="5" customFormat="1" ht="12.75" customHeight="1" thickBot="1">
      <c r="A93" s="46"/>
      <c r="B93" s="245"/>
      <c r="C93" s="112"/>
      <c r="D93" s="36"/>
      <c r="E93" s="36"/>
      <c r="F93" s="9"/>
      <c r="G93" s="9"/>
      <c r="H93" s="9"/>
      <c r="I93" s="9"/>
      <c r="J93" s="62"/>
      <c r="K93" s="9"/>
      <c r="L93" s="9"/>
      <c r="M93" s="9"/>
      <c r="N93" s="9"/>
      <c r="O93" s="62"/>
      <c r="P93" s="9"/>
      <c r="Q93" s="9"/>
      <c r="R93" s="9"/>
      <c r="S93" s="9"/>
      <c r="T93" s="62"/>
      <c r="U93" s="9"/>
      <c r="V93" s="9"/>
      <c r="W93" s="9"/>
      <c r="X93" s="9"/>
      <c r="Y93" s="62"/>
      <c r="Z93" s="9"/>
      <c r="AA93" s="9"/>
      <c r="AB93" s="9"/>
      <c r="AC93" s="9"/>
      <c r="AD93" s="62"/>
      <c r="AE93" s="9"/>
      <c r="AF93" s="9"/>
      <c r="AG93" s="9"/>
      <c r="AH93" s="9"/>
      <c r="AI93" s="62"/>
      <c r="AJ93" s="9"/>
      <c r="AK93" s="9"/>
      <c r="AL93" s="9"/>
      <c r="AM93" s="9"/>
      <c r="AN93" s="62"/>
      <c r="AO93" s="33"/>
      <c r="AP93" s="33"/>
      <c r="AQ93" s="129"/>
      <c r="AR93" s="387"/>
    </row>
    <row r="94" spans="1:44" s="314" customFormat="1" ht="26.25" customHeight="1" thickBot="1">
      <c r="A94" s="310"/>
      <c r="B94" s="317" t="s">
        <v>1</v>
      </c>
      <c r="C94" s="317" t="s">
        <v>2</v>
      </c>
      <c r="D94" s="318" t="s">
        <v>3</v>
      </c>
      <c r="E94" s="318" t="s">
        <v>135</v>
      </c>
      <c r="F94" s="319" t="s">
        <v>12</v>
      </c>
      <c r="G94" s="315" t="s">
        <v>13</v>
      </c>
      <c r="H94" s="315" t="s">
        <v>14</v>
      </c>
      <c r="I94" s="315" t="s">
        <v>15</v>
      </c>
      <c r="J94" s="316" t="s">
        <v>16</v>
      </c>
      <c r="K94" s="348"/>
      <c r="L94" s="349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1"/>
      <c r="AL94" s="311"/>
      <c r="AM94" s="311"/>
      <c r="AN94" s="311"/>
      <c r="AO94" s="312"/>
      <c r="AP94" s="312"/>
      <c r="AQ94" s="313"/>
      <c r="AR94" s="389"/>
    </row>
    <row r="95" spans="1:44" s="284" customFormat="1" ht="12.75">
      <c r="A95" s="403"/>
      <c r="B95" s="308" t="s">
        <v>179</v>
      </c>
      <c r="C95" s="309" t="s">
        <v>65</v>
      </c>
      <c r="D95" s="277">
        <f>SUM(F95,G95,H95,K95,L95,M95,P95,Q95,R95,U95,V95,W95,Z95,AA95,AB95,AE95,AF95,AG95,AJ95,AK95,AL95)</f>
        <v>2</v>
      </c>
      <c r="E95" s="278">
        <f>SUM(J95,O95,T95,Y95,AD95,AI95,AN95)</f>
        <v>3</v>
      </c>
      <c r="F95" s="279">
        <v>2</v>
      </c>
      <c r="G95" s="280">
        <v>0</v>
      </c>
      <c r="H95" s="280">
        <v>0</v>
      </c>
      <c r="I95" s="280" t="s">
        <v>25</v>
      </c>
      <c r="J95" s="292">
        <v>3</v>
      </c>
      <c r="K95" s="104"/>
      <c r="L95" s="122"/>
      <c r="M95" s="446"/>
      <c r="N95" s="446"/>
      <c r="O95" s="446"/>
      <c r="P95" s="446"/>
      <c r="Q95" s="446"/>
      <c r="R95" s="446"/>
      <c r="S95" s="446"/>
      <c r="T95" s="446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2"/>
      <c r="AO95" s="236"/>
      <c r="AP95" s="236"/>
      <c r="AQ95" s="283"/>
      <c r="AR95" s="390"/>
    </row>
    <row r="96" spans="1:42" s="285" customFormat="1" ht="14.25">
      <c r="A96" s="221"/>
      <c r="B96" s="372" t="s">
        <v>174</v>
      </c>
      <c r="C96" s="298" t="s">
        <v>66</v>
      </c>
      <c r="D96" s="277">
        <f>SUM(F96,G96,H96,K96,L96,M96,P96,Q96,R96,U96,V96,W96,Z96,AA96,AB96,AE96,AF96,AG96,AJ96,AK96,AL96)</f>
        <v>2</v>
      </c>
      <c r="E96" s="278">
        <f>SUM(J96,O96,T96,Y96,AD96,AI96,AN96)</f>
        <v>3</v>
      </c>
      <c r="F96" s="279">
        <v>2</v>
      </c>
      <c r="G96" s="280">
        <v>0</v>
      </c>
      <c r="H96" s="280">
        <v>0</v>
      </c>
      <c r="I96" s="280" t="s">
        <v>25</v>
      </c>
      <c r="J96" s="292">
        <v>3</v>
      </c>
      <c r="K96" s="20"/>
      <c r="L96" s="122"/>
      <c r="M96" s="447"/>
      <c r="N96" s="447"/>
      <c r="O96" s="447"/>
      <c r="P96" s="447"/>
      <c r="Q96" s="447"/>
      <c r="R96" s="447"/>
      <c r="S96" s="447"/>
      <c r="T96" s="447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81"/>
      <c r="AN96" s="281"/>
      <c r="AO96" s="236"/>
      <c r="AP96" s="236"/>
    </row>
    <row r="97" spans="1:42" s="289" customFormat="1" ht="24">
      <c r="A97" s="221"/>
      <c r="B97" s="49" t="s">
        <v>116</v>
      </c>
      <c r="C97" s="53" t="s">
        <v>104</v>
      </c>
      <c r="D97" s="277">
        <f>SUM(F97,G97,H97,K97,L97,M97,P97,Q97,R97,U97,V97,W97,Z97,AA97,AB97,AE97,AF97,AG97,AJ97,AK97,AL97)</f>
        <v>36</v>
      </c>
      <c r="E97" s="278">
        <f>SUM(J97,O97,T97,Y97,AD97,AI97,AN97)</f>
        <v>5</v>
      </c>
      <c r="F97" s="286">
        <v>2</v>
      </c>
      <c r="G97" s="287">
        <v>0</v>
      </c>
      <c r="H97" s="287">
        <v>2</v>
      </c>
      <c r="I97" s="287" t="s">
        <v>27</v>
      </c>
      <c r="J97" s="288">
        <v>5</v>
      </c>
      <c r="K97" s="20">
        <v>32</v>
      </c>
      <c r="L97" s="122"/>
      <c r="M97" s="126" t="s">
        <v>47</v>
      </c>
      <c r="N97" s="299"/>
      <c r="O97" s="299"/>
      <c r="P97" s="299"/>
      <c r="Q97" s="299"/>
      <c r="R97" s="299"/>
      <c r="S97" s="299"/>
      <c r="T97" s="300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81"/>
      <c r="AI97" s="281"/>
      <c r="AJ97" s="245"/>
      <c r="AK97" s="245"/>
      <c r="AL97" s="245"/>
      <c r="AM97" s="281"/>
      <c r="AN97" s="281"/>
      <c r="AO97" s="236"/>
      <c r="AP97" s="236"/>
    </row>
    <row r="98" spans="1:42" s="285" customFormat="1" ht="14.25">
      <c r="A98" s="221"/>
      <c r="B98" s="49" t="s">
        <v>117</v>
      </c>
      <c r="C98" s="49" t="s">
        <v>105</v>
      </c>
      <c r="D98" s="277">
        <f>SUM(F98,G98,H98,K98,L98,M98,P98,Q98,R98,U98,V98,W98,Z98,AA98,AB98,AE98,AF98,AG98,AJ98,AK98,AL98)</f>
        <v>26</v>
      </c>
      <c r="E98" s="278">
        <f>SUM(J98,O98,T98,Y98,AD98,AI98,AN98)</f>
        <v>5</v>
      </c>
      <c r="F98" s="286">
        <v>2</v>
      </c>
      <c r="G98" s="287">
        <v>0</v>
      </c>
      <c r="H98" s="287">
        <v>2</v>
      </c>
      <c r="I98" s="287" t="s">
        <v>27</v>
      </c>
      <c r="J98" s="288">
        <v>5</v>
      </c>
      <c r="K98" s="20">
        <v>22</v>
      </c>
      <c r="L98" s="122"/>
      <c r="M98" s="448" t="s">
        <v>113</v>
      </c>
      <c r="N98" s="449"/>
      <c r="O98" s="449"/>
      <c r="P98" s="449"/>
      <c r="Q98" s="449"/>
      <c r="R98" s="449"/>
      <c r="S98" s="449"/>
      <c r="T98" s="450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  <c r="AO98" s="236"/>
      <c r="AP98" s="236"/>
    </row>
    <row r="99" spans="1:44" s="291" customFormat="1" ht="13.5" thickBot="1">
      <c r="A99" s="221"/>
      <c r="B99" s="110" t="s">
        <v>118</v>
      </c>
      <c r="C99" s="110" t="s">
        <v>106</v>
      </c>
      <c r="D99" s="293">
        <f>SUM(F99,G99,H99,K99,L99,M99,P99,Q99,R99,U99,V99,W99,Z99,AA99,AB99,AE99,AF99,AG99,AJ99,AK99,AL99)</f>
        <v>40</v>
      </c>
      <c r="E99" s="294">
        <f>SUM(J99,O99,T99,Y99,AD99,AI99,AN99)</f>
        <v>5</v>
      </c>
      <c r="F99" s="295">
        <v>2</v>
      </c>
      <c r="G99" s="296">
        <v>0</v>
      </c>
      <c r="H99" s="296">
        <v>2</v>
      </c>
      <c r="I99" s="296" t="s">
        <v>27</v>
      </c>
      <c r="J99" s="297">
        <v>5</v>
      </c>
      <c r="K99" s="347">
        <v>36</v>
      </c>
      <c r="L99" s="350"/>
      <c r="M99" s="448" t="s">
        <v>51</v>
      </c>
      <c r="N99" s="449"/>
      <c r="O99" s="449"/>
      <c r="P99" s="449"/>
      <c r="Q99" s="449"/>
      <c r="R99" s="449"/>
      <c r="S99" s="449"/>
      <c r="T99" s="450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1"/>
      <c r="AK99" s="281"/>
      <c r="AL99" s="281"/>
      <c r="AM99" s="281"/>
      <c r="AN99" s="281"/>
      <c r="AO99" s="236"/>
      <c r="AP99" s="236"/>
      <c r="AQ99" s="290"/>
      <c r="AR99" s="290"/>
    </row>
    <row r="100" spans="1:44" s="5" customFormat="1" ht="12.75">
      <c r="A100" s="46"/>
      <c r="B100" s="245"/>
      <c r="C100" s="112"/>
      <c r="D100" s="36"/>
      <c r="E100" s="36"/>
      <c r="F100" s="9"/>
      <c r="G100" s="9"/>
      <c r="H100" s="9"/>
      <c r="I100" s="9"/>
      <c r="J100" s="62"/>
      <c r="K100" s="9"/>
      <c r="L100" s="9"/>
      <c r="M100" s="9"/>
      <c r="N100" s="9"/>
      <c r="O100" s="62"/>
      <c r="P100" s="9"/>
      <c r="Q100" s="9"/>
      <c r="R100" s="9"/>
      <c r="S100" s="9"/>
      <c r="T100" s="62"/>
      <c r="U100" s="9"/>
      <c r="V100" s="9"/>
      <c r="W100" s="9"/>
      <c r="X100" s="9"/>
      <c r="Y100" s="62"/>
      <c r="Z100" s="9"/>
      <c r="AA100" s="9"/>
      <c r="AB100" s="9"/>
      <c r="AC100" s="9"/>
      <c r="AD100" s="62"/>
      <c r="AE100" s="9"/>
      <c r="AF100" s="9"/>
      <c r="AG100" s="9"/>
      <c r="AH100" s="9"/>
      <c r="AI100" s="62"/>
      <c r="AJ100" s="9"/>
      <c r="AK100" s="9"/>
      <c r="AL100" s="9"/>
      <c r="AM100" s="9"/>
      <c r="AN100" s="62"/>
      <c r="AO100" s="33"/>
      <c r="AP100" s="33"/>
      <c r="AQ100" s="129"/>
      <c r="AR100" s="387"/>
    </row>
    <row r="101" spans="1:44" s="265" customFormat="1" ht="12.75" customHeight="1">
      <c r="A101" s="98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262" t="s">
        <v>148</v>
      </c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263"/>
      <c r="AP101" s="263"/>
      <c r="AQ101" s="263"/>
      <c r="AR101" s="385"/>
    </row>
    <row r="102" spans="1:42" s="228" customFormat="1" ht="12.75" customHeight="1">
      <c r="A102" s="220"/>
      <c r="B102" s="404" t="s">
        <v>134</v>
      </c>
      <c r="C102" s="405"/>
      <c r="D102" s="405"/>
      <c r="E102" s="405"/>
      <c r="F102" s="405"/>
      <c r="G102" s="405"/>
      <c r="H102" s="405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41"/>
      <c r="AP102" s="41"/>
    </row>
    <row r="103" spans="1:42" s="228" customFormat="1" ht="12.75" customHeight="1" thickBot="1">
      <c r="A103" s="220"/>
      <c r="B103" s="238"/>
      <c r="C103" s="75"/>
      <c r="D103" s="239"/>
      <c r="E103" s="239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404" t="s">
        <v>149</v>
      </c>
      <c r="U103" s="405"/>
      <c r="V103" s="405"/>
      <c r="W103" s="405"/>
      <c r="X103" s="405"/>
      <c r="Y103" s="405"/>
      <c r="Z103" s="405"/>
      <c r="AA103" s="267"/>
      <c r="AB103" s="267"/>
      <c r="AC103" s="268"/>
      <c r="AD103" s="267"/>
      <c r="AE103" s="267"/>
      <c r="AF103" s="269"/>
      <c r="AG103" s="269"/>
      <c r="AH103" s="268"/>
      <c r="AI103" s="268"/>
      <c r="AJ103" s="266"/>
      <c r="AK103" s="266"/>
      <c r="AL103" s="266"/>
      <c r="AM103" s="266"/>
      <c r="AN103" s="391"/>
      <c r="AO103" s="41"/>
      <c r="AP103" s="41"/>
    </row>
    <row r="104" spans="1:42" s="228" customFormat="1" ht="12.75" customHeight="1" thickBot="1">
      <c r="A104" s="240"/>
      <c r="B104" s="435" t="s">
        <v>1</v>
      </c>
      <c r="C104" s="437" t="s">
        <v>2</v>
      </c>
      <c r="D104" s="439" t="s">
        <v>3</v>
      </c>
      <c r="E104" s="441" t="s">
        <v>135</v>
      </c>
      <c r="F104" s="451" t="s">
        <v>136</v>
      </c>
      <c r="G104" s="452"/>
      <c r="H104" s="452"/>
      <c r="I104" s="452"/>
      <c r="J104" s="453"/>
      <c r="K104" s="451" t="s">
        <v>137</v>
      </c>
      <c r="L104" s="452"/>
      <c r="M104" s="452"/>
      <c r="N104" s="452"/>
      <c r="O104" s="453"/>
      <c r="P104" s="237"/>
      <c r="Q104" s="237"/>
      <c r="R104" s="237"/>
      <c r="S104" s="237"/>
      <c r="AJ104" s="276"/>
      <c r="AK104" s="276"/>
      <c r="AL104" s="276"/>
      <c r="AM104" s="276"/>
      <c r="AN104" s="276"/>
      <c r="AO104" s="244"/>
      <c r="AP104" s="244"/>
    </row>
    <row r="105" spans="1:42" s="228" customFormat="1" ht="12.75" customHeight="1" thickBot="1">
      <c r="A105" s="240"/>
      <c r="B105" s="436"/>
      <c r="C105" s="438"/>
      <c r="D105" s="440"/>
      <c r="E105" s="442"/>
      <c r="F105" s="432" t="s">
        <v>138</v>
      </c>
      <c r="G105" s="433"/>
      <c r="H105" s="433"/>
      <c r="I105" s="433"/>
      <c r="J105" s="434"/>
      <c r="K105" s="432" t="s">
        <v>139</v>
      </c>
      <c r="L105" s="433"/>
      <c r="M105" s="433"/>
      <c r="N105" s="433"/>
      <c r="O105" s="434"/>
      <c r="P105" s="237"/>
      <c r="Q105" s="237"/>
      <c r="R105" s="237"/>
      <c r="S105" s="237"/>
      <c r="T105" s="270"/>
      <c r="U105" s="271"/>
      <c r="V105" s="392"/>
      <c r="W105" s="392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4"/>
      <c r="AJ105" s="98"/>
      <c r="AK105" s="98"/>
      <c r="AL105" s="98"/>
      <c r="AM105" s="98"/>
      <c r="AN105" s="98"/>
      <c r="AO105" s="244"/>
      <c r="AP105" s="244"/>
    </row>
    <row r="106" spans="1:42" s="228" customFormat="1" ht="12.75" customHeight="1" thickBot="1">
      <c r="A106" s="240"/>
      <c r="B106" s="304"/>
      <c r="C106" s="351"/>
      <c r="D106" s="358"/>
      <c r="E106" s="358"/>
      <c r="F106" s="307" t="s">
        <v>12</v>
      </c>
      <c r="G106" s="305" t="s">
        <v>13</v>
      </c>
      <c r="H106" s="305" t="s">
        <v>14</v>
      </c>
      <c r="I106" s="305" t="s">
        <v>15</v>
      </c>
      <c r="J106" s="306" t="s">
        <v>16</v>
      </c>
      <c r="K106" s="307" t="s">
        <v>12</v>
      </c>
      <c r="L106" s="305" t="s">
        <v>13</v>
      </c>
      <c r="M106" s="305" t="s">
        <v>14</v>
      </c>
      <c r="N106" s="305" t="s">
        <v>15</v>
      </c>
      <c r="O106" s="306" t="s">
        <v>16</v>
      </c>
      <c r="P106" s="237"/>
      <c r="Q106" s="237"/>
      <c r="R106" s="237"/>
      <c r="S106" s="237"/>
      <c r="T106" s="272"/>
      <c r="U106" s="98" t="s">
        <v>150</v>
      </c>
      <c r="V106" s="393"/>
      <c r="W106" s="393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275"/>
      <c r="AJ106" s="98"/>
      <c r="AK106" s="98"/>
      <c r="AL106" s="98"/>
      <c r="AM106" s="98"/>
      <c r="AN106" s="98"/>
      <c r="AO106" s="244"/>
      <c r="AP106" s="244"/>
    </row>
    <row r="107" spans="1:42" s="228" customFormat="1" ht="12.75" customHeight="1">
      <c r="A107" s="240"/>
      <c r="B107" s="246"/>
      <c r="C107" s="352" t="s">
        <v>141</v>
      </c>
      <c r="D107" s="355"/>
      <c r="E107" s="355">
        <f>J107+O107+T108+Y108+AD108+AI108+AN108</f>
        <v>40</v>
      </c>
      <c r="F107" s="247"/>
      <c r="G107" s="248"/>
      <c r="H107" s="248"/>
      <c r="I107" s="248"/>
      <c r="J107" s="249">
        <v>20</v>
      </c>
      <c r="K107" s="247"/>
      <c r="L107" s="248"/>
      <c r="M107" s="248"/>
      <c r="N107" s="248"/>
      <c r="O107" s="249">
        <v>20</v>
      </c>
      <c r="P107" s="237"/>
      <c r="Q107" s="237"/>
      <c r="R107" s="237"/>
      <c r="S107" s="237"/>
      <c r="T107" s="272"/>
      <c r="U107" s="98" t="s">
        <v>107</v>
      </c>
      <c r="V107" s="273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275"/>
      <c r="AJ107" s="98"/>
      <c r="AK107" s="98"/>
      <c r="AL107" s="98"/>
      <c r="AM107" s="98"/>
      <c r="AN107" s="98"/>
      <c r="AO107" s="244"/>
      <c r="AP107" s="244"/>
    </row>
    <row r="108" spans="1:42" s="228" customFormat="1" ht="12.75" customHeight="1" thickBot="1">
      <c r="A108" s="240"/>
      <c r="B108" s="246"/>
      <c r="C108" s="352" t="s">
        <v>142</v>
      </c>
      <c r="D108" s="355"/>
      <c r="E108" s="355">
        <f>J108+O108+T109+Y109+AD109+AI109+AN109</f>
        <v>6</v>
      </c>
      <c r="F108" s="250"/>
      <c r="G108" s="251"/>
      <c r="H108" s="251"/>
      <c r="I108" s="251"/>
      <c r="J108" s="249">
        <v>3</v>
      </c>
      <c r="K108" s="250"/>
      <c r="L108" s="251"/>
      <c r="M108" s="251"/>
      <c r="N108" s="251"/>
      <c r="O108" s="252">
        <v>3</v>
      </c>
      <c r="P108" s="237"/>
      <c r="Q108" s="237"/>
      <c r="R108" s="237"/>
      <c r="S108" s="237"/>
      <c r="T108" s="394"/>
      <c r="U108" s="320" t="s">
        <v>151</v>
      </c>
      <c r="V108" s="395"/>
      <c r="W108" s="395"/>
      <c r="X108" s="395"/>
      <c r="Y108" s="395"/>
      <c r="Z108" s="395"/>
      <c r="AA108" s="395"/>
      <c r="AB108" s="395"/>
      <c r="AC108" s="395"/>
      <c r="AD108" s="395"/>
      <c r="AE108" s="395"/>
      <c r="AF108" s="395"/>
      <c r="AG108" s="395"/>
      <c r="AH108" s="395"/>
      <c r="AI108" s="396"/>
      <c r="AJ108" s="393"/>
      <c r="AK108" s="393"/>
      <c r="AL108" s="393"/>
      <c r="AM108" s="393"/>
      <c r="AN108" s="393"/>
      <c r="AO108" s="244"/>
      <c r="AP108" s="244"/>
    </row>
    <row r="109" spans="1:42" s="228" customFormat="1" ht="12.75" customHeight="1">
      <c r="A109" s="240"/>
      <c r="B109" s="246"/>
      <c r="C109" s="352" t="s">
        <v>143</v>
      </c>
      <c r="D109" s="355"/>
      <c r="E109" s="355">
        <f>J109+O109+T109+Y109+AD109+AI109+AN109</f>
        <v>6</v>
      </c>
      <c r="F109" s="250"/>
      <c r="G109" s="251"/>
      <c r="H109" s="251"/>
      <c r="I109" s="251"/>
      <c r="J109" s="249">
        <v>3</v>
      </c>
      <c r="K109" s="250"/>
      <c r="L109" s="251"/>
      <c r="M109" s="251"/>
      <c r="N109" s="251"/>
      <c r="O109" s="252">
        <v>3</v>
      </c>
      <c r="P109" s="237"/>
      <c r="Q109" s="237"/>
      <c r="R109" s="237"/>
      <c r="S109" s="237"/>
      <c r="T109" s="237"/>
      <c r="U109" s="30"/>
      <c r="V109" s="30"/>
      <c r="W109" s="30"/>
      <c r="X109" s="30"/>
      <c r="Y109" s="241"/>
      <c r="Z109" s="242"/>
      <c r="AA109" s="242"/>
      <c r="AB109" s="242"/>
      <c r="AC109" s="242"/>
      <c r="AD109" s="242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4"/>
      <c r="AP109" s="244"/>
    </row>
    <row r="110" spans="1:42" s="228" customFormat="1" ht="12.75" customHeight="1">
      <c r="A110" s="240"/>
      <c r="B110" s="246"/>
      <c r="C110" s="352" t="s">
        <v>144</v>
      </c>
      <c r="D110" s="355"/>
      <c r="E110" s="355">
        <f>J110+O110+T110+Y110+AD110+AI110+AN110</f>
        <v>4</v>
      </c>
      <c r="F110" s="250"/>
      <c r="G110" s="251"/>
      <c r="H110" s="251"/>
      <c r="I110" s="251"/>
      <c r="J110" s="249">
        <v>2</v>
      </c>
      <c r="K110" s="250"/>
      <c r="L110" s="251"/>
      <c r="M110" s="251"/>
      <c r="N110" s="251"/>
      <c r="O110" s="252">
        <v>2</v>
      </c>
      <c r="P110" s="237"/>
      <c r="Q110" s="237"/>
      <c r="R110" s="237"/>
      <c r="S110" s="237"/>
      <c r="T110" s="237"/>
      <c r="U110" s="30"/>
      <c r="V110" s="30"/>
      <c r="W110" s="30"/>
      <c r="X110" s="30"/>
      <c r="Y110" s="241"/>
      <c r="Z110" s="242"/>
      <c r="AA110" s="242"/>
      <c r="AB110" s="242"/>
      <c r="AC110" s="242"/>
      <c r="AD110" s="242"/>
      <c r="AE110" s="243"/>
      <c r="AF110" s="243"/>
      <c r="AG110" s="243"/>
      <c r="AH110" s="243"/>
      <c r="AI110" s="243"/>
      <c r="AJ110" s="243"/>
      <c r="AK110" s="243"/>
      <c r="AL110" s="243"/>
      <c r="AM110" s="243"/>
      <c r="AN110" s="243"/>
      <c r="AO110" s="244"/>
      <c r="AP110" s="244"/>
    </row>
    <row r="111" spans="1:42" s="228" customFormat="1" ht="12.75" customHeight="1" thickBot="1">
      <c r="A111" s="240"/>
      <c r="B111" s="253"/>
      <c r="C111" s="353" t="s">
        <v>145</v>
      </c>
      <c r="D111" s="357"/>
      <c r="E111" s="357">
        <f>J111+O111+T111+Y111+AD111+AI111+AN111</f>
        <v>4</v>
      </c>
      <c r="F111" s="254"/>
      <c r="G111" s="255"/>
      <c r="H111" s="255"/>
      <c r="I111" s="255"/>
      <c r="J111" s="249">
        <v>2</v>
      </c>
      <c r="K111" s="254"/>
      <c r="L111" s="255"/>
      <c r="M111" s="255"/>
      <c r="N111" s="255"/>
      <c r="O111" s="256">
        <v>2</v>
      </c>
      <c r="P111" s="237"/>
      <c r="Q111" s="237"/>
      <c r="R111" s="237"/>
      <c r="S111" s="237"/>
      <c r="T111" s="237"/>
      <c r="U111" s="30"/>
      <c r="V111" s="30"/>
      <c r="W111" s="30"/>
      <c r="X111" s="30"/>
      <c r="Y111" s="241"/>
      <c r="Z111" s="242"/>
      <c r="AA111" s="242"/>
      <c r="AB111" s="242"/>
      <c r="AC111" s="242"/>
      <c r="AD111" s="242"/>
      <c r="AE111" s="243"/>
      <c r="AF111" s="243"/>
      <c r="AG111" s="243"/>
      <c r="AH111" s="243"/>
      <c r="AI111" s="243"/>
      <c r="AJ111" s="243"/>
      <c r="AK111" s="243"/>
      <c r="AL111" s="243"/>
      <c r="AM111" s="243"/>
      <c r="AN111" s="243"/>
      <c r="AO111" s="244"/>
      <c r="AP111" s="244"/>
    </row>
    <row r="112" spans="1:42" s="228" customFormat="1" ht="12.75" customHeight="1" thickBot="1">
      <c r="A112" s="240"/>
      <c r="B112" s="257"/>
      <c r="C112" s="354" t="s">
        <v>146</v>
      </c>
      <c r="D112" s="356"/>
      <c r="E112" s="356">
        <f>SUM(E107:E111)</f>
        <v>60</v>
      </c>
      <c r="F112" s="258"/>
      <c r="G112" s="259"/>
      <c r="H112" s="259"/>
      <c r="I112" s="259"/>
      <c r="J112" s="260">
        <f>SUM(J107:J111)</f>
        <v>30</v>
      </c>
      <c r="K112" s="258"/>
      <c r="L112" s="259"/>
      <c r="M112" s="259"/>
      <c r="N112" s="259"/>
      <c r="O112" s="260">
        <f>SUM(O107:O111)</f>
        <v>30</v>
      </c>
      <c r="P112" s="237"/>
      <c r="Q112" s="237"/>
      <c r="R112" s="237"/>
      <c r="S112" s="237"/>
      <c r="T112" s="237"/>
      <c r="U112" s="30"/>
      <c r="V112" s="30"/>
      <c r="W112" s="30"/>
      <c r="X112" s="30"/>
      <c r="Y112" s="241"/>
      <c r="Z112" s="242"/>
      <c r="AA112" s="242"/>
      <c r="AB112" s="242"/>
      <c r="AC112" s="242"/>
      <c r="AD112" s="242"/>
      <c r="AE112" s="243"/>
      <c r="AF112" s="243"/>
      <c r="AG112" s="243"/>
      <c r="AH112" s="243"/>
      <c r="AI112" s="243"/>
      <c r="AJ112" s="243"/>
      <c r="AK112" s="243"/>
      <c r="AL112" s="243"/>
      <c r="AM112" s="243"/>
      <c r="AN112" s="243"/>
      <c r="AO112" s="244"/>
      <c r="AP112" s="244"/>
    </row>
    <row r="113" spans="1:42" s="228" customFormat="1" ht="12.75" customHeight="1">
      <c r="A113" s="220"/>
      <c r="B113" s="443" t="s">
        <v>147</v>
      </c>
      <c r="C113" s="444"/>
      <c r="D113" s="445"/>
      <c r="E113" s="445"/>
      <c r="F113" s="444"/>
      <c r="G113" s="444"/>
      <c r="H113" s="444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30"/>
      <c r="V113" s="30"/>
      <c r="W113" s="30"/>
      <c r="X113" s="30"/>
      <c r="Y113" s="241"/>
      <c r="Z113" s="242"/>
      <c r="AA113" s="242"/>
      <c r="AB113" s="242"/>
      <c r="AC113" s="242"/>
      <c r="AD113" s="242"/>
      <c r="AE113" s="243"/>
      <c r="AF113" s="243"/>
      <c r="AG113" s="243"/>
      <c r="AH113" s="243"/>
      <c r="AI113" s="243"/>
      <c r="AJ113" s="243"/>
      <c r="AK113" s="243"/>
      <c r="AL113" s="243"/>
      <c r="AM113" s="243"/>
      <c r="AN113" s="243"/>
      <c r="AO113" s="244"/>
      <c r="AP113" s="244"/>
    </row>
    <row r="114" spans="1:42" s="228" customFormat="1" ht="12.75" customHeight="1">
      <c r="A114" s="220"/>
      <c r="B114" s="261"/>
      <c r="C114" s="209"/>
      <c r="D114" s="397"/>
      <c r="E114" s="397"/>
      <c r="F114" s="397"/>
      <c r="G114" s="397"/>
      <c r="H114" s="39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30"/>
      <c r="V114" s="30"/>
      <c r="W114" s="30"/>
      <c r="X114" s="30"/>
      <c r="Y114" s="241"/>
      <c r="Z114" s="242"/>
      <c r="AA114" s="242"/>
      <c r="AB114" s="242"/>
      <c r="AC114" s="242"/>
      <c r="AD114" s="242"/>
      <c r="AE114" s="243"/>
      <c r="AF114" s="243"/>
      <c r="AG114" s="243"/>
      <c r="AH114" s="243"/>
      <c r="AI114" s="243"/>
      <c r="AJ114" s="243"/>
      <c r="AK114" s="243"/>
      <c r="AL114" s="243"/>
      <c r="AM114" s="243"/>
      <c r="AN114" s="243"/>
      <c r="AO114" s="244"/>
      <c r="AP114" s="244"/>
    </row>
    <row r="116" ht="12.75">
      <c r="B116" s="67" t="s">
        <v>175</v>
      </c>
    </row>
    <row r="120" spans="1:44" s="5" customFormat="1" ht="12.75">
      <c r="A120" s="46"/>
      <c r="B120" s="56"/>
      <c r="C120" s="112"/>
      <c r="D120" s="36"/>
      <c r="E120" s="36"/>
      <c r="F120" s="9"/>
      <c r="G120" s="9"/>
      <c r="H120" s="9"/>
      <c r="I120" s="9"/>
      <c r="J120" s="62"/>
      <c r="K120" s="9"/>
      <c r="L120" s="9"/>
      <c r="M120" s="9"/>
      <c r="N120" s="9"/>
      <c r="O120" s="62"/>
      <c r="P120" s="9"/>
      <c r="Q120" s="9"/>
      <c r="R120" s="9"/>
      <c r="S120" s="9"/>
      <c r="T120" s="62"/>
      <c r="U120" s="9"/>
      <c r="V120" s="9"/>
      <c r="W120" s="9"/>
      <c r="X120" s="9"/>
      <c r="Y120" s="62"/>
      <c r="Z120" s="9"/>
      <c r="AA120" s="9"/>
      <c r="AB120" s="9"/>
      <c r="AC120" s="9"/>
      <c r="AD120" s="62"/>
      <c r="AE120" s="9"/>
      <c r="AF120" s="9"/>
      <c r="AG120" s="9"/>
      <c r="AH120" s="9"/>
      <c r="AI120" s="62"/>
      <c r="AJ120" s="9"/>
      <c r="AK120" s="9"/>
      <c r="AL120" s="9"/>
      <c r="AM120" s="9"/>
      <c r="AN120" s="62"/>
      <c r="AO120" s="33"/>
      <c r="AP120" s="33"/>
      <c r="AQ120" s="129"/>
      <c r="AR120" s="387"/>
    </row>
    <row r="121" spans="1:44" s="5" customFormat="1" ht="12.75">
      <c r="A121" s="46"/>
      <c r="B121" s="56"/>
      <c r="C121" s="112"/>
      <c r="D121" s="36"/>
      <c r="E121" s="36"/>
      <c r="F121" s="9"/>
      <c r="G121" s="9"/>
      <c r="H121" s="9"/>
      <c r="I121" s="9"/>
      <c r="J121" s="62"/>
      <c r="K121" s="9"/>
      <c r="L121" s="9"/>
      <c r="M121" s="9"/>
      <c r="N121" s="9"/>
      <c r="O121" s="62"/>
      <c r="P121" s="9"/>
      <c r="Q121" s="9"/>
      <c r="R121" s="9"/>
      <c r="S121" s="9"/>
      <c r="T121" s="62"/>
      <c r="U121" s="9"/>
      <c r="V121" s="9"/>
      <c r="W121" s="9"/>
      <c r="X121" s="9"/>
      <c r="Y121" s="62"/>
      <c r="Z121" s="9"/>
      <c r="AA121" s="9"/>
      <c r="AB121" s="9"/>
      <c r="AC121" s="9"/>
      <c r="AD121" s="62"/>
      <c r="AE121" s="9"/>
      <c r="AF121" s="9"/>
      <c r="AG121" s="9"/>
      <c r="AH121" s="9"/>
      <c r="AI121" s="62"/>
      <c r="AJ121" s="9"/>
      <c r="AK121" s="9"/>
      <c r="AL121" s="9"/>
      <c r="AM121" s="9"/>
      <c r="AN121" s="62"/>
      <c r="AO121" s="33"/>
      <c r="AP121" s="33"/>
      <c r="AQ121" s="129"/>
      <c r="AR121" s="387"/>
    </row>
    <row r="122" spans="1:43" s="3" customFormat="1" ht="12.75">
      <c r="A122" s="42"/>
      <c r="B122" s="67"/>
      <c r="C122" s="67"/>
      <c r="D122" s="133"/>
      <c r="E122" s="133"/>
      <c r="F122" s="131"/>
      <c r="G122" s="131"/>
      <c r="H122" s="131"/>
      <c r="I122" s="131"/>
      <c r="J122" s="131"/>
      <c r="K122" s="131"/>
      <c r="L122" s="131"/>
      <c r="M122" s="204"/>
      <c r="N122" s="205"/>
      <c r="O122" s="205"/>
      <c r="P122" s="205"/>
      <c r="Q122" s="205"/>
      <c r="R122" s="205"/>
      <c r="S122" s="205"/>
      <c r="T122" s="205"/>
      <c r="U122" s="205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32"/>
      <c r="AP122" s="32"/>
      <c r="AQ122" s="206"/>
    </row>
    <row r="123" spans="1:43" s="3" customFormat="1" ht="12.75">
      <c r="A123" s="42"/>
      <c r="B123" s="67"/>
      <c r="C123" s="67"/>
      <c r="D123" s="133"/>
      <c r="E123" s="133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32"/>
      <c r="AP123" s="32"/>
      <c r="AQ123" s="206"/>
    </row>
  </sheetData>
  <mergeCells count="34">
    <mergeCell ref="B113:H113"/>
    <mergeCell ref="C83:I83"/>
    <mergeCell ref="T103:Z103"/>
    <mergeCell ref="C92:I92"/>
    <mergeCell ref="M95:T95"/>
    <mergeCell ref="M96:T96"/>
    <mergeCell ref="M98:T98"/>
    <mergeCell ref="M99:T99"/>
    <mergeCell ref="F104:J104"/>
    <mergeCell ref="K104:O104"/>
    <mergeCell ref="F105:J105"/>
    <mergeCell ref="K105:O105"/>
    <mergeCell ref="B104:B105"/>
    <mergeCell ref="C104:C105"/>
    <mergeCell ref="D104:D105"/>
    <mergeCell ref="E104:E105"/>
    <mergeCell ref="A8:C8"/>
    <mergeCell ref="A21:C21"/>
    <mergeCell ref="A31:C31"/>
    <mergeCell ref="AO5:AP8"/>
    <mergeCell ref="F5:AI5"/>
    <mergeCell ref="D5:D6"/>
    <mergeCell ref="E5:E6"/>
    <mergeCell ref="A5:A6"/>
    <mergeCell ref="B5:B6"/>
    <mergeCell ref="C5:C6"/>
    <mergeCell ref="B102:H102"/>
    <mergeCell ref="AO27:AP27"/>
    <mergeCell ref="AO57:AP57"/>
    <mergeCell ref="A69:C69"/>
    <mergeCell ref="A79:C79"/>
    <mergeCell ref="A57:C57"/>
    <mergeCell ref="AO67:AP67"/>
    <mergeCell ref="AO68:AP68"/>
  </mergeCells>
  <printOptions horizontalCentered="1" verticalCentered="1"/>
  <pageMargins left="0.1968503937007874" right="0.07874015748031496" top="0.2755905511811024" bottom="0.31496062992125984" header="0.5118110236220472" footer="0.2755905511811024"/>
  <pageSetup horizontalDpi="600" verticalDpi="600" orientation="landscape" paperSize="9" scale="60" r:id="rId1"/>
  <headerFooter alignWithMargins="0">
    <oddFooter>&amp;Lnappali tanterv&amp;RM &amp;P/&amp;N</oddFooter>
  </headerFooter>
  <rowBreaks count="1" manualBreakCount="1">
    <brk id="53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2008-04-15T15:50:07Z</cp:lastPrinted>
  <dcterms:created xsi:type="dcterms:W3CDTF">2006-03-29T07:49:40Z</dcterms:created>
  <dcterms:modified xsi:type="dcterms:W3CDTF">2009-08-22T18:16:38Z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