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7260" tabRatio="762" activeTab="0"/>
  </bookViews>
  <sheets>
    <sheet name="4-BSC_SZAKOKT-gepesz" sheetId="1" r:id="rId1"/>
  </sheets>
  <definedNames>
    <definedName name="_xlnm.Print_Area" localSheetId="0">'4-BSC_SZAKOKT-gepesz'!$A$1:$AO$82</definedName>
  </definedNames>
  <calcPr fullCalcOnLoad="1"/>
</workbook>
</file>

<file path=xl/sharedStrings.xml><?xml version="1.0" encoding="utf-8"?>
<sst xmlns="http://schemas.openxmlformats.org/spreadsheetml/2006/main" count="265" uniqueCount="175">
  <si>
    <t>Kommunikáció</t>
  </si>
  <si>
    <t>Pszichológia és személyiségfejlesztés I.</t>
  </si>
  <si>
    <t>Pszichológia és személyiségfejlesztés II.</t>
  </si>
  <si>
    <t>TMPNT11NLB</t>
  </si>
  <si>
    <t>BSc Műszaki szakoktató, gépészeti szakirány</t>
  </si>
  <si>
    <t>Levelező tagozat</t>
  </si>
  <si>
    <t>Össz. óra</t>
  </si>
  <si>
    <t>Kredit pont</t>
  </si>
  <si>
    <t>Félévi óraszám, számonkérés módja, kreditpont</t>
  </si>
  <si>
    <t>gy</t>
  </si>
  <si>
    <t>la</t>
  </si>
  <si>
    <t>kö</t>
  </si>
  <si>
    <t>Természettudományi alapism.</t>
  </si>
  <si>
    <t>Mérnöki fizika</t>
  </si>
  <si>
    <t>Mérnöki fizikai mérések</t>
  </si>
  <si>
    <t>Kémia</t>
  </si>
  <si>
    <t>Hő- és áramlástechnika I</t>
  </si>
  <si>
    <t>Hő- és áramlástechnika II</t>
  </si>
  <si>
    <t>Általános géptan</t>
  </si>
  <si>
    <t>Gazdasági és humán ismeretek</t>
  </si>
  <si>
    <t>Menedzsment</t>
  </si>
  <si>
    <t>Alkalmazott szociológia</t>
  </si>
  <si>
    <t>Szakmai törzsanyag - műszaki</t>
  </si>
  <si>
    <t>CAD technika</t>
  </si>
  <si>
    <t>Irányítástechnika</t>
  </si>
  <si>
    <t>Minőségbiztosítás</t>
  </si>
  <si>
    <t>Logisztikai alapismeretek</t>
  </si>
  <si>
    <t>Biztonságtechnika, ergonómia</t>
  </si>
  <si>
    <t>Forgácsolástechnológia alapjai</t>
  </si>
  <si>
    <t>Szakmai törzsanyag - pedagógiai</t>
  </si>
  <si>
    <t>TMPPS22NLB</t>
  </si>
  <si>
    <t>TMPNT22NLB</t>
  </si>
  <si>
    <t>TMPDO12NLB</t>
  </si>
  <si>
    <t>TMPDO21NLB</t>
  </si>
  <si>
    <t>TMPPG12NLB</t>
  </si>
  <si>
    <t>TMPPG21NLB</t>
  </si>
  <si>
    <t>Diff. szakm. tana. - műszaki</t>
  </si>
  <si>
    <t>Forg. techn. és szerszámai</t>
  </si>
  <si>
    <t>Gépipari minőség-ellenőrzés</t>
  </si>
  <si>
    <t>Diff. szakm. tana. - pedagógiai</t>
  </si>
  <si>
    <t>TMPFS12NLB</t>
  </si>
  <si>
    <t>TMPFE11NLB</t>
  </si>
  <si>
    <t>Felzárkóztatás</t>
  </si>
  <si>
    <t>Szakdolgozat</t>
  </si>
  <si>
    <t>Szakmai gyakorlat:</t>
  </si>
  <si>
    <t>12 hét</t>
  </si>
  <si>
    <t>1.</t>
  </si>
  <si>
    <t>2.</t>
  </si>
  <si>
    <t>3.</t>
  </si>
  <si>
    <t>4.</t>
  </si>
  <si>
    <t>5.</t>
  </si>
  <si>
    <t>6.</t>
  </si>
  <si>
    <t>7.</t>
  </si>
  <si>
    <t>Kód</t>
  </si>
  <si>
    <t>Tantárgyak</t>
  </si>
  <si>
    <t>Előtanulmányok</t>
  </si>
  <si>
    <t>ea</t>
  </si>
  <si>
    <t>kr</t>
  </si>
  <si>
    <t>v</t>
  </si>
  <si>
    <t>Összes tantervi óra:</t>
  </si>
  <si>
    <t>Félévenkénti óraszám - összesen:</t>
  </si>
  <si>
    <t>Összes kreditpont:</t>
  </si>
  <si>
    <t>Vizsga - összesen:</t>
  </si>
  <si>
    <t>Szigorlat - összesen:</t>
  </si>
  <si>
    <t>Felnőttek szakképzése</t>
  </si>
  <si>
    <t>TMPPS11NLB</t>
  </si>
  <si>
    <t>Évközi jegy - összesen:</t>
  </si>
  <si>
    <t>_SzabVal1</t>
  </si>
  <si>
    <t>_SzabVal2</t>
  </si>
  <si>
    <t>_SzabVal3</t>
  </si>
  <si>
    <t>_SzabVal4</t>
  </si>
  <si>
    <t>Matematika I.</t>
  </si>
  <si>
    <t>Matematika II.</t>
  </si>
  <si>
    <t>Mechanika I.</t>
  </si>
  <si>
    <t>Mechanika II.</t>
  </si>
  <si>
    <t>Vállalkozás-gazdaságtan I.</t>
  </si>
  <si>
    <t>Vállalkozás-gazdaságtan II.</t>
  </si>
  <si>
    <t>Géprajz, gépel., gépszerk. I.</t>
  </si>
  <si>
    <t>Géprajz, gépel., gépszerk. II.</t>
  </si>
  <si>
    <t>Anyagtudomány I.</t>
  </si>
  <si>
    <t>Anyagtudomány II.</t>
  </si>
  <si>
    <t>Anyagtechnológia alapjai I.</t>
  </si>
  <si>
    <t>Didaktika és oktatásszervezés I.</t>
  </si>
  <si>
    <t>Didaktika és oktatásszervezés II.</t>
  </si>
  <si>
    <t>Pedagógiai gyakorlat I.</t>
  </si>
  <si>
    <t>Pedagógiai gyakorlat II.</t>
  </si>
  <si>
    <t>Szakmai gyak. okt. módszertana I.</t>
  </si>
  <si>
    <t>Szakmai gyak. okt. módszertana II.</t>
  </si>
  <si>
    <t>Szabadon választható I.</t>
  </si>
  <si>
    <t>Szabadon választható II.</t>
  </si>
  <si>
    <t>Szabadon választható III.</t>
  </si>
  <si>
    <t>Szabadon választható IV.</t>
  </si>
  <si>
    <t>Szabadon választható tárgyak II.</t>
  </si>
  <si>
    <t>Szabadon választható tárgyak IV.</t>
  </si>
  <si>
    <t>TMPKTV1NLB</t>
  </si>
  <si>
    <t>Kultúrtörténet</t>
  </si>
  <si>
    <t>TMPTMV1NLB</t>
  </si>
  <si>
    <t>Tanulásmódszertan</t>
  </si>
  <si>
    <t>Szabadon választható tárgyak*</t>
  </si>
  <si>
    <t>TMPSG11NLB</t>
  </si>
  <si>
    <t>TMPSG22NLB</t>
  </si>
  <si>
    <t>TMPSD11NLB</t>
  </si>
  <si>
    <t>Mechatronika alapjai I.</t>
  </si>
  <si>
    <t>Informatika I.</t>
  </si>
  <si>
    <t>Informatika II.</t>
  </si>
  <si>
    <t>Informatika labor</t>
  </si>
  <si>
    <t>Alakítástechnológia és gépei I.</t>
  </si>
  <si>
    <t>Alakítástechnológia és gépei II.</t>
  </si>
  <si>
    <t>Energiagazdálkodás és környezetvédelem</t>
  </si>
  <si>
    <t>Vállalati képzések tervezése és szervezése</t>
  </si>
  <si>
    <t>TMPVKV1NLB</t>
  </si>
  <si>
    <t>120 kr</t>
  </si>
  <si>
    <t>2a</t>
  </si>
  <si>
    <t>é</t>
  </si>
  <si>
    <t>BGBME33NLD</t>
  </si>
  <si>
    <t>Mechanika III.</t>
  </si>
  <si>
    <t>Makroökonómia</t>
  </si>
  <si>
    <t>GGTKG1G1LD</t>
  </si>
  <si>
    <t>Mikroökonómia</t>
  </si>
  <si>
    <t>GGTKG2G2LD</t>
  </si>
  <si>
    <t>GSVVG1G2LD</t>
  </si>
  <si>
    <t>GSVVG2G3LD</t>
  </si>
  <si>
    <t>BGBGE12NLD</t>
  </si>
  <si>
    <t>BGBGE23NLD</t>
  </si>
  <si>
    <t>19, 7</t>
  </si>
  <si>
    <t>BGRCT14NLD</t>
  </si>
  <si>
    <t>BAGMH14NLD</t>
  </si>
  <si>
    <t>4 fév.</t>
  </si>
  <si>
    <t>Géprajz, gépel., gépszerk. III.</t>
  </si>
  <si>
    <t>BGBGE34NLD</t>
  </si>
  <si>
    <t>35, 21a</t>
  </si>
  <si>
    <t>TMPMA1GNLD</t>
  </si>
  <si>
    <t>TMPMA2GNLD</t>
  </si>
  <si>
    <t>BGBFG12NLD</t>
  </si>
  <si>
    <t>BGBMF14NLD</t>
  </si>
  <si>
    <t>BGBKE11NLD</t>
  </si>
  <si>
    <t>BGBME11NLD</t>
  </si>
  <si>
    <t>BGBME22NLD</t>
  </si>
  <si>
    <t>BGRHO13NLD</t>
  </si>
  <si>
    <t>BGRHO24NLD</t>
  </si>
  <si>
    <t>BGRGT11NLD</t>
  </si>
  <si>
    <t>GVMME1G6LD</t>
  </si>
  <si>
    <t>TMPAS11NLD</t>
  </si>
  <si>
    <t>TMPKO11NLD</t>
  </si>
  <si>
    <t>BAGAT11NLD</t>
  </si>
  <si>
    <t>BAGAT22NLD</t>
  </si>
  <si>
    <t>BGRME13NLD</t>
  </si>
  <si>
    <t>Méréstechnika I.</t>
  </si>
  <si>
    <t>BGRIR15NLD</t>
  </si>
  <si>
    <t>BAGMB15NLD</t>
  </si>
  <si>
    <t>BGRLG17NLD</t>
  </si>
  <si>
    <t>BGBBE17NLD</t>
  </si>
  <si>
    <t>BGRIA1GNLD</t>
  </si>
  <si>
    <t>BGRIA2GNLD</t>
  </si>
  <si>
    <t>BGRIALGNLD</t>
  </si>
  <si>
    <t>BAGAN12NLD</t>
  </si>
  <si>
    <t>BAGFA13NLD</t>
  </si>
  <si>
    <t>BAGAT15NLD</t>
  </si>
  <si>
    <t>8 a; 23</t>
  </si>
  <si>
    <t>BAGAT26NLD</t>
  </si>
  <si>
    <t>45a</t>
  </si>
  <si>
    <t>BAGFT14NLD</t>
  </si>
  <si>
    <t>BAGGM15NLD</t>
  </si>
  <si>
    <t>BAGGR15NLD</t>
  </si>
  <si>
    <t>BGBEK16NLD</t>
  </si>
  <si>
    <t>Neveléstan I.</t>
  </si>
  <si>
    <t>Neveléstan II.</t>
  </si>
  <si>
    <t>Szakképzés-pedagógia</t>
  </si>
  <si>
    <t>Szakképzéstörténet</t>
  </si>
  <si>
    <t>TMPSZV1NLB</t>
  </si>
  <si>
    <t>*A szakirányoknak megfelelő szakterületi szabadon választható tantárgyak köre a I. és III. esetében megegyezik a szakirány szerinti BSc mérnöki szak kínálatával.</t>
  </si>
  <si>
    <t>TMPSZP11NLB</t>
  </si>
  <si>
    <t>Gyártóberend. és rendszerek I.**</t>
  </si>
  <si>
    <t>** Alacsonyabb kreditszám, mint a BSc gépészmérnöki képzésben.</t>
  </si>
  <si>
    <t>Az előtanulmányoknál a számok utáni "a" betű az aláírás rövidítése.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</si>
</sst>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6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1" applyNumberFormat="0" applyBorder="0">
      <alignment horizontal="right"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0" fillId="28" borderId="8" applyNumberFormat="0" applyFont="0" applyAlignment="0" applyProtection="0"/>
    <xf numFmtId="0" fontId="41" fillId="29" borderId="0" applyNumberFormat="0" applyBorder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2" applyNumberFormat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38" xfId="0" applyFont="1" applyBorder="1" applyAlignment="1">
      <alignment horizontal="left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47" fontId="6" fillId="0" borderId="5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6" fillId="34" borderId="5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1" fillId="34" borderId="1" xfId="15" applyFill="1">
      <alignment horizontal="right" vertical="center"/>
      <protection/>
    </xf>
    <xf numFmtId="0" fontId="6" fillId="34" borderId="52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left" vertical="center"/>
    </xf>
    <xf numFmtId="0" fontId="6" fillId="34" borderId="54" xfId="0" applyFont="1" applyFill="1" applyBorder="1" applyAlignment="1">
      <alignment horizontal="left" vertical="center"/>
    </xf>
    <xf numFmtId="0" fontId="6" fillId="34" borderId="55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58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4" borderId="37" xfId="0" applyFont="1" applyFill="1" applyBorder="1" applyAlignment="1">
      <alignment horizontal="left" vertical="center"/>
    </xf>
    <xf numFmtId="0" fontId="6" fillId="34" borderId="38" xfId="0" applyFont="1" applyFill="1" applyBorder="1" applyAlignment="1">
      <alignment horizontal="left" vertical="center"/>
    </xf>
    <xf numFmtId="0" fontId="6" fillId="34" borderId="4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left" vertical="center"/>
    </xf>
    <xf numFmtId="0" fontId="6" fillId="0" borderId="6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0" fontId="6" fillId="34" borderId="60" xfId="0" applyFont="1" applyFill="1" applyBorder="1" applyAlignment="1">
      <alignment horizontal="left" vertical="center"/>
    </xf>
    <xf numFmtId="0" fontId="6" fillId="34" borderId="61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60" xfId="0" applyFont="1" applyFill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/>
    </xf>
    <xf numFmtId="18" fontId="6" fillId="0" borderId="1" xfId="0" applyNumberFormat="1" applyFont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35" xfId="0" applyFont="1" applyFill="1" applyBorder="1" applyAlignment="1">
      <alignment horizontal="center" vertical="center"/>
    </xf>
    <xf numFmtId="0" fontId="11" fillId="0" borderId="1" xfId="15" applyFill="1">
      <alignment horizontal="right" vertical="center"/>
      <protection/>
    </xf>
    <xf numFmtId="0" fontId="6" fillId="0" borderId="3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9" fillId="34" borderId="36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left" vertical="center"/>
    </xf>
    <xf numFmtId="0" fontId="0" fillId="34" borderId="61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9" fillId="33" borderId="39" xfId="0" applyFont="1" applyFill="1" applyBorder="1" applyAlignment="1">
      <alignment horizontal="left" vertical="center"/>
    </xf>
    <xf numFmtId="0" fontId="0" fillId="33" borderId="40" xfId="0" applyFont="1" applyFill="1" applyBorder="1" applyAlignment="1">
      <alignment vertical="center"/>
    </xf>
    <xf numFmtId="0" fontId="0" fillId="33" borderId="64" xfId="0" applyFont="1" applyFill="1" applyBorder="1" applyAlignment="1">
      <alignment vertical="center"/>
    </xf>
    <xf numFmtId="0" fontId="5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7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33" borderId="40" xfId="0" applyFill="1" applyBorder="1" applyAlignment="1">
      <alignment vertical="center"/>
    </xf>
    <xf numFmtId="0" fontId="0" fillId="33" borderId="64" xfId="0" applyFill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33" borderId="43" xfId="0" applyFont="1" applyFill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5" fillId="33" borderId="16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6" fillId="33" borderId="51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2" fillId="34" borderId="69" xfId="0" applyFont="1" applyFill="1" applyBorder="1" applyAlignment="1">
      <alignment horizontal="center" vertical="center"/>
    </xf>
    <xf numFmtId="0" fontId="12" fillId="34" borderId="71" xfId="0" applyFont="1" applyFill="1" applyBorder="1" applyAlignment="1">
      <alignment horizontal="center" vertical="center"/>
    </xf>
    <xf numFmtId="0" fontId="12" fillId="34" borderId="7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13" fillId="34" borderId="11" xfId="0" applyFont="1" applyFill="1" applyBorder="1" applyAlignment="1">
      <alignment horizontal="left" vertical="center"/>
    </xf>
    <xf numFmtId="0" fontId="13" fillId="34" borderId="13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</cellXfs>
  <cellStyles count="48">
    <cellStyle name="Normal" xfId="0"/>
    <cellStyle name="_CsoportKod" xfId="15"/>
    <cellStyle name="1. jelölőszín" xfId="16"/>
    <cellStyle name="2. jelölőszín" xfId="17"/>
    <cellStyle name="20% - 1. jelölőszín" xfId="18"/>
    <cellStyle name="20% - 2. jelölőszín" xfId="19"/>
    <cellStyle name="20% - 3. jelölőszín" xfId="20"/>
    <cellStyle name="20% - 4. jelölőszín" xfId="21"/>
    <cellStyle name="20% - 5. jelölőszín" xfId="22"/>
    <cellStyle name="20% - 6. jelölőszín" xfId="23"/>
    <cellStyle name="3. jelölőszín" xfId="24"/>
    <cellStyle name="4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5. jelölőszín" xfId="32"/>
    <cellStyle name="6. jelölőszín" xfId="33"/>
    <cellStyle name="60% - 1. jelölőszín" xfId="34"/>
    <cellStyle name="60% - 2. jelölőszín" xfId="35"/>
    <cellStyle name="60% - 3. jelölőszín" xfId="36"/>
    <cellStyle name="60% - 4. jelölőszín" xfId="37"/>
    <cellStyle name="60% - 5. jelölőszín" xfId="38"/>
    <cellStyle name="60% - 6. jelölőszín" xfId="39"/>
    <cellStyle name="Bevitel" xfId="40"/>
    <cellStyle name="Cím" xfId="41"/>
    <cellStyle name="Címsor 1" xfId="42"/>
    <cellStyle name="Címsor 2" xfId="43"/>
    <cellStyle name="Címsor 3" xfId="44"/>
    <cellStyle name="Címsor 4" xfId="45"/>
    <cellStyle name="Ellenőrzőcella" xfId="46"/>
    <cellStyle name="Comma" xfId="47"/>
    <cellStyle name="Comma [0]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2"/>
  <sheetViews>
    <sheetView tabSelected="1" zoomScale="75" zoomScaleNormal="75" zoomScaleSheetLayoutView="80" zoomScalePageLayoutView="0" workbookViewId="0" topLeftCell="A1">
      <selection activeCell="R87" sqref="R87"/>
    </sheetView>
  </sheetViews>
  <sheetFormatPr defaultColWidth="9.140625" defaultRowHeight="12.75"/>
  <cols>
    <col min="1" max="1" width="7.421875" style="22" customWidth="1"/>
    <col min="2" max="2" width="17.7109375" style="80" bestFit="1" customWidth="1"/>
    <col min="3" max="3" width="40.8515625" style="78" customWidth="1"/>
    <col min="4" max="5" width="10.7109375" style="79" customWidth="1"/>
    <col min="6" max="6" width="5.57421875" style="80" bestFit="1" customWidth="1"/>
    <col min="7" max="7" width="5.140625" style="80" bestFit="1" customWidth="1"/>
    <col min="8" max="9" width="3.8515625" style="80" bestFit="1" customWidth="1"/>
    <col min="10" max="12" width="5.140625" style="80" bestFit="1" customWidth="1"/>
    <col min="13" max="13" width="4.28125" style="80" bestFit="1" customWidth="1"/>
    <col min="14" max="14" width="3.8515625" style="80" bestFit="1" customWidth="1"/>
    <col min="15" max="16" width="5.140625" style="80" bestFit="1" customWidth="1"/>
    <col min="17" max="18" width="4.7109375" style="80" bestFit="1" customWidth="1"/>
    <col min="19" max="19" width="3.8515625" style="80" bestFit="1" customWidth="1"/>
    <col min="20" max="20" width="4.7109375" style="80" bestFit="1" customWidth="1"/>
    <col min="21" max="23" width="5.140625" style="80" bestFit="1" customWidth="1"/>
    <col min="24" max="24" width="3.8515625" style="80" bestFit="1" customWidth="1"/>
    <col min="25" max="25" width="5.140625" style="80" bestFit="1" customWidth="1"/>
    <col min="26" max="26" width="5.57421875" style="80" bestFit="1" customWidth="1"/>
    <col min="27" max="28" width="4.28125" style="80" bestFit="1" customWidth="1"/>
    <col min="29" max="29" width="3.8515625" style="80" bestFit="1" customWidth="1"/>
    <col min="30" max="30" width="5.28125" style="80" bestFit="1" customWidth="1"/>
    <col min="31" max="31" width="5.7109375" style="80" bestFit="1" customWidth="1"/>
    <col min="32" max="32" width="4.421875" style="80" bestFit="1" customWidth="1"/>
    <col min="33" max="33" width="5.28125" style="80" bestFit="1" customWidth="1"/>
    <col min="34" max="34" width="4.00390625" style="80" bestFit="1" customWidth="1"/>
    <col min="35" max="35" width="4.421875" style="80" bestFit="1" customWidth="1"/>
    <col min="36" max="36" width="4.8515625" style="80" bestFit="1" customWidth="1"/>
    <col min="37" max="37" width="4.421875" style="80" bestFit="1" customWidth="1"/>
    <col min="38" max="38" width="4.7109375" style="80" bestFit="1" customWidth="1"/>
    <col min="39" max="39" width="3.8515625" style="80" bestFit="1" customWidth="1"/>
    <col min="40" max="40" width="4.28125" style="80" bestFit="1" customWidth="1"/>
    <col min="41" max="41" width="18.57421875" style="80" customWidth="1"/>
    <col min="42" max="42" width="4.00390625" style="80" bestFit="1" customWidth="1"/>
    <col min="43" max="43" width="4.7109375" style="80" bestFit="1" customWidth="1"/>
    <col min="44" max="44" width="3.8515625" style="80" bestFit="1" customWidth="1"/>
    <col min="45" max="45" width="4.28125" style="80" bestFit="1" customWidth="1"/>
    <col min="46" max="46" width="18.00390625" style="22" customWidth="1"/>
    <col min="47" max="57" width="9.140625" style="27" customWidth="1"/>
    <col min="58" max="58" width="8.8515625" style="27" customWidth="1"/>
    <col min="59" max="16384" width="9.140625" style="27" customWidth="1"/>
  </cols>
  <sheetData>
    <row r="1" spans="1:46" ht="24" thickBot="1">
      <c r="A1" s="21" t="s">
        <v>4</v>
      </c>
      <c r="B1" s="22"/>
      <c r="C1" s="23"/>
      <c r="D1" s="24"/>
      <c r="E1" s="24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5" t="s">
        <v>5</v>
      </c>
      <c r="AP1" s="22"/>
      <c r="AQ1" s="22"/>
      <c r="AR1" s="22"/>
      <c r="AS1" s="22"/>
      <c r="AT1" s="26"/>
    </row>
    <row r="2" spans="1:46" s="31" customFormat="1" ht="15.75">
      <c r="A2" s="218"/>
      <c r="B2" s="221" t="s">
        <v>53</v>
      </c>
      <c r="C2" s="223" t="s">
        <v>54</v>
      </c>
      <c r="D2" s="226" t="s">
        <v>6</v>
      </c>
      <c r="E2" s="212" t="s">
        <v>7</v>
      </c>
      <c r="F2" s="215" t="s">
        <v>8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7"/>
      <c r="AO2" s="204" t="s">
        <v>55</v>
      </c>
      <c r="AP2" s="28"/>
      <c r="AQ2" s="29"/>
      <c r="AR2" s="29"/>
      <c r="AS2" s="29"/>
      <c r="AT2" s="30"/>
    </row>
    <row r="3" spans="1:41" s="31" customFormat="1" ht="15.75" customHeight="1">
      <c r="A3" s="219"/>
      <c r="B3" s="210"/>
      <c r="C3" s="224"/>
      <c r="D3" s="227"/>
      <c r="E3" s="213"/>
      <c r="F3" s="207" t="s">
        <v>46</v>
      </c>
      <c r="G3" s="208"/>
      <c r="H3" s="208"/>
      <c r="I3" s="208"/>
      <c r="J3" s="209"/>
      <c r="K3" s="210" t="s">
        <v>47</v>
      </c>
      <c r="L3" s="208"/>
      <c r="M3" s="208"/>
      <c r="N3" s="208"/>
      <c r="O3" s="211"/>
      <c r="P3" s="207" t="s">
        <v>48</v>
      </c>
      <c r="Q3" s="208"/>
      <c r="R3" s="208"/>
      <c r="S3" s="208"/>
      <c r="T3" s="209"/>
      <c r="U3" s="210" t="s">
        <v>49</v>
      </c>
      <c r="V3" s="208"/>
      <c r="W3" s="208"/>
      <c r="X3" s="208"/>
      <c r="Y3" s="211"/>
      <c r="Z3" s="207" t="s">
        <v>50</v>
      </c>
      <c r="AA3" s="208"/>
      <c r="AB3" s="208"/>
      <c r="AC3" s="208"/>
      <c r="AD3" s="209"/>
      <c r="AE3" s="210" t="s">
        <v>51</v>
      </c>
      <c r="AF3" s="208"/>
      <c r="AG3" s="208"/>
      <c r="AH3" s="208"/>
      <c r="AI3" s="211"/>
      <c r="AJ3" s="207" t="s">
        <v>52</v>
      </c>
      <c r="AK3" s="208"/>
      <c r="AL3" s="208"/>
      <c r="AM3" s="208"/>
      <c r="AN3" s="209"/>
      <c r="AO3" s="205"/>
    </row>
    <row r="4" spans="1:41" s="31" customFormat="1" ht="15.75" thickBot="1">
      <c r="A4" s="220"/>
      <c r="B4" s="222"/>
      <c r="C4" s="225"/>
      <c r="D4" s="228"/>
      <c r="E4" s="214"/>
      <c r="F4" s="32" t="s">
        <v>56</v>
      </c>
      <c r="G4" s="33" t="s">
        <v>9</v>
      </c>
      <c r="H4" s="33" t="s">
        <v>10</v>
      </c>
      <c r="I4" s="34" t="s">
        <v>11</v>
      </c>
      <c r="J4" s="35" t="s">
        <v>57</v>
      </c>
      <c r="K4" s="36" t="s">
        <v>56</v>
      </c>
      <c r="L4" s="33" t="s">
        <v>9</v>
      </c>
      <c r="M4" s="33" t="s">
        <v>10</v>
      </c>
      <c r="N4" s="34" t="s">
        <v>11</v>
      </c>
      <c r="O4" s="37" t="s">
        <v>57</v>
      </c>
      <c r="P4" s="32" t="s">
        <v>56</v>
      </c>
      <c r="Q4" s="33" t="s">
        <v>9</v>
      </c>
      <c r="R4" s="33" t="s">
        <v>10</v>
      </c>
      <c r="S4" s="34" t="s">
        <v>11</v>
      </c>
      <c r="T4" s="35" t="s">
        <v>57</v>
      </c>
      <c r="U4" s="36" t="s">
        <v>56</v>
      </c>
      <c r="V4" s="33" t="s">
        <v>9</v>
      </c>
      <c r="W4" s="33" t="s">
        <v>10</v>
      </c>
      <c r="X4" s="34" t="s">
        <v>11</v>
      </c>
      <c r="Y4" s="37" t="s">
        <v>57</v>
      </c>
      <c r="Z4" s="32" t="s">
        <v>56</v>
      </c>
      <c r="AA4" s="33" t="s">
        <v>9</v>
      </c>
      <c r="AB4" s="33" t="s">
        <v>10</v>
      </c>
      <c r="AC4" s="34" t="s">
        <v>11</v>
      </c>
      <c r="AD4" s="35" t="s">
        <v>57</v>
      </c>
      <c r="AE4" s="36" t="s">
        <v>56</v>
      </c>
      <c r="AF4" s="33" t="s">
        <v>9</v>
      </c>
      <c r="AG4" s="33" t="s">
        <v>10</v>
      </c>
      <c r="AH4" s="34" t="s">
        <v>11</v>
      </c>
      <c r="AI4" s="37" t="s">
        <v>57</v>
      </c>
      <c r="AJ4" s="32" t="s">
        <v>56</v>
      </c>
      <c r="AK4" s="33" t="s">
        <v>9</v>
      </c>
      <c r="AL4" s="33" t="s">
        <v>10</v>
      </c>
      <c r="AM4" s="34" t="s">
        <v>11</v>
      </c>
      <c r="AN4" s="35" t="s">
        <v>57</v>
      </c>
      <c r="AO4" s="206"/>
    </row>
    <row r="5" spans="1:41" s="44" customFormat="1" ht="15" thickBot="1">
      <c r="A5" s="201" t="s">
        <v>12</v>
      </c>
      <c r="B5" s="229"/>
      <c r="C5" s="230"/>
      <c r="D5" s="38">
        <f>SUM(D6:D16)</f>
        <v>160</v>
      </c>
      <c r="E5" s="39">
        <f>SUM(E6:E16)</f>
        <v>46</v>
      </c>
      <c r="F5" s="38">
        <f aca="true" t="shared" si="0" ref="F5:AN5">SUM(F6:F16)</f>
        <v>44</v>
      </c>
      <c r="G5" s="40">
        <f t="shared" si="0"/>
        <v>16</v>
      </c>
      <c r="H5" s="40">
        <f t="shared" si="0"/>
        <v>6</v>
      </c>
      <c r="I5" s="40">
        <f t="shared" si="0"/>
        <v>0</v>
      </c>
      <c r="J5" s="41">
        <f t="shared" si="0"/>
        <v>18</v>
      </c>
      <c r="K5" s="42">
        <f t="shared" si="0"/>
        <v>34</v>
      </c>
      <c r="L5" s="40">
        <f t="shared" si="0"/>
        <v>20</v>
      </c>
      <c r="M5" s="40">
        <f t="shared" si="0"/>
        <v>0</v>
      </c>
      <c r="N5" s="40">
        <f t="shared" si="0"/>
        <v>0</v>
      </c>
      <c r="O5" s="39">
        <f t="shared" si="0"/>
        <v>14</v>
      </c>
      <c r="P5" s="38">
        <f t="shared" si="0"/>
        <v>16</v>
      </c>
      <c r="Q5" s="40">
        <f t="shared" si="0"/>
        <v>8</v>
      </c>
      <c r="R5" s="40">
        <f t="shared" si="0"/>
        <v>0</v>
      </c>
      <c r="S5" s="40">
        <f t="shared" si="0"/>
        <v>0</v>
      </c>
      <c r="T5" s="41">
        <f t="shared" si="0"/>
        <v>9</v>
      </c>
      <c r="U5" s="42">
        <f t="shared" si="0"/>
        <v>6</v>
      </c>
      <c r="V5" s="40">
        <f t="shared" si="0"/>
        <v>0</v>
      </c>
      <c r="W5" s="40">
        <f t="shared" si="0"/>
        <v>10</v>
      </c>
      <c r="X5" s="40">
        <f t="shared" si="0"/>
        <v>0</v>
      </c>
      <c r="Y5" s="39">
        <f t="shared" si="0"/>
        <v>5</v>
      </c>
      <c r="Z5" s="38">
        <f t="shared" si="0"/>
        <v>0</v>
      </c>
      <c r="AA5" s="40">
        <f t="shared" si="0"/>
        <v>0</v>
      </c>
      <c r="AB5" s="40">
        <f t="shared" si="0"/>
        <v>0</v>
      </c>
      <c r="AC5" s="40">
        <f t="shared" si="0"/>
        <v>0</v>
      </c>
      <c r="AD5" s="41">
        <f t="shared" si="0"/>
        <v>0</v>
      </c>
      <c r="AE5" s="42">
        <f t="shared" si="0"/>
        <v>0</v>
      </c>
      <c r="AF5" s="40">
        <f t="shared" si="0"/>
        <v>0</v>
      </c>
      <c r="AG5" s="40">
        <f t="shared" si="0"/>
        <v>0</v>
      </c>
      <c r="AH5" s="40">
        <f t="shared" si="0"/>
        <v>0</v>
      </c>
      <c r="AI5" s="39">
        <f t="shared" si="0"/>
        <v>0</v>
      </c>
      <c r="AJ5" s="38">
        <f t="shared" si="0"/>
        <v>0</v>
      </c>
      <c r="AK5" s="40">
        <f t="shared" si="0"/>
        <v>0</v>
      </c>
      <c r="AL5" s="40">
        <f t="shared" si="0"/>
        <v>0</v>
      </c>
      <c r="AM5" s="40">
        <f t="shared" si="0"/>
        <v>0</v>
      </c>
      <c r="AN5" s="41">
        <f t="shared" si="0"/>
        <v>0</v>
      </c>
      <c r="AO5" s="43"/>
    </row>
    <row r="6" spans="1:41" s="119" customFormat="1" ht="15">
      <c r="A6" s="93">
        <v>1</v>
      </c>
      <c r="B6" s="113" t="s">
        <v>131</v>
      </c>
      <c r="C6" s="124" t="s">
        <v>71</v>
      </c>
      <c r="D6" s="93">
        <f>SUM(F6:H6,K6:M6,P6:R6,U6:W6,Z6:AB6,AE6:AG6,AJ6:AL6)</f>
        <v>26</v>
      </c>
      <c r="E6" s="94">
        <f>SUM(J6,O6,T6,Y6,AD6,AI6,AN6)</f>
        <v>6</v>
      </c>
      <c r="F6" s="93">
        <v>16</v>
      </c>
      <c r="G6" s="125">
        <v>10</v>
      </c>
      <c r="H6" s="125">
        <v>0</v>
      </c>
      <c r="I6" s="125" t="s">
        <v>58</v>
      </c>
      <c r="J6" s="126">
        <v>6</v>
      </c>
      <c r="K6" s="114"/>
      <c r="L6" s="115"/>
      <c r="M6" s="115"/>
      <c r="N6" s="115"/>
      <c r="O6" s="116"/>
      <c r="P6" s="117"/>
      <c r="Q6" s="115"/>
      <c r="R6" s="115"/>
      <c r="S6" s="115"/>
      <c r="T6" s="118"/>
      <c r="U6" s="114"/>
      <c r="V6" s="115"/>
      <c r="W6" s="115"/>
      <c r="X6" s="115"/>
      <c r="Y6" s="116"/>
      <c r="Z6" s="117"/>
      <c r="AA6" s="115"/>
      <c r="AB6" s="115"/>
      <c r="AC6" s="115"/>
      <c r="AD6" s="118"/>
      <c r="AE6" s="114"/>
      <c r="AF6" s="115"/>
      <c r="AG6" s="115"/>
      <c r="AH6" s="115"/>
      <c r="AI6" s="116"/>
      <c r="AJ6" s="117"/>
      <c r="AK6" s="115"/>
      <c r="AL6" s="115"/>
      <c r="AM6" s="115"/>
      <c r="AN6" s="118"/>
      <c r="AO6" s="127"/>
    </row>
    <row r="7" spans="1:42" s="95" customFormat="1" ht="14.25">
      <c r="A7" s="128">
        <v>2</v>
      </c>
      <c r="B7" s="120" t="s">
        <v>132</v>
      </c>
      <c r="C7" s="129" t="s">
        <v>72</v>
      </c>
      <c r="D7" s="93">
        <f aca="true" t="shared" si="1" ref="D7:D16">SUM(F7:H7,K7:M7,P7:R7,U7:W7,Z7:AB7,AE7:AG7,AJ7:AL7)</f>
        <v>26</v>
      </c>
      <c r="E7" s="94">
        <f aca="true" t="shared" si="2" ref="E7:E16">SUM(J7,O7,T7,Y7,AD7,AI7,AN7)</f>
        <v>6</v>
      </c>
      <c r="F7" s="128"/>
      <c r="G7" s="103"/>
      <c r="H7" s="103"/>
      <c r="I7" s="103"/>
      <c r="J7" s="130"/>
      <c r="K7" s="131">
        <v>16</v>
      </c>
      <c r="L7" s="103">
        <v>10</v>
      </c>
      <c r="M7" s="103">
        <v>0</v>
      </c>
      <c r="N7" s="103" t="s">
        <v>58</v>
      </c>
      <c r="O7" s="132">
        <v>6</v>
      </c>
      <c r="P7" s="128"/>
      <c r="Q7" s="103"/>
      <c r="R7" s="103"/>
      <c r="S7" s="103"/>
      <c r="T7" s="130"/>
      <c r="U7" s="131"/>
      <c r="V7" s="103"/>
      <c r="W7" s="103"/>
      <c r="X7" s="103"/>
      <c r="Y7" s="132"/>
      <c r="Z7" s="128"/>
      <c r="AA7" s="103"/>
      <c r="AB7" s="103"/>
      <c r="AC7" s="103"/>
      <c r="AD7" s="130"/>
      <c r="AE7" s="131"/>
      <c r="AF7" s="103"/>
      <c r="AG7" s="103"/>
      <c r="AH7" s="103"/>
      <c r="AI7" s="132"/>
      <c r="AJ7" s="128"/>
      <c r="AK7" s="103"/>
      <c r="AL7" s="103"/>
      <c r="AM7" s="103"/>
      <c r="AN7" s="130"/>
      <c r="AO7" s="133">
        <f>A6</f>
        <v>1</v>
      </c>
      <c r="AP7" s="175"/>
    </row>
    <row r="8" spans="1:42" s="49" customFormat="1" ht="14.25">
      <c r="A8" s="134">
        <v>3</v>
      </c>
      <c r="B8" s="48" t="s">
        <v>133</v>
      </c>
      <c r="C8" s="84" t="s">
        <v>13</v>
      </c>
      <c r="D8" s="46">
        <f t="shared" si="1"/>
        <v>14</v>
      </c>
      <c r="E8" s="47">
        <f t="shared" si="2"/>
        <v>4</v>
      </c>
      <c r="F8" s="134"/>
      <c r="G8" s="135"/>
      <c r="H8" s="135"/>
      <c r="I8" s="135"/>
      <c r="J8" s="136"/>
      <c r="K8" s="137">
        <v>10</v>
      </c>
      <c r="L8" s="87">
        <v>4</v>
      </c>
      <c r="M8" s="87">
        <v>0</v>
      </c>
      <c r="N8" s="87" t="s">
        <v>58</v>
      </c>
      <c r="O8" s="138">
        <v>4</v>
      </c>
      <c r="P8" s="139"/>
      <c r="Q8" s="87"/>
      <c r="R8" s="87"/>
      <c r="S8" s="87"/>
      <c r="T8" s="140"/>
      <c r="U8" s="141"/>
      <c r="V8" s="135"/>
      <c r="W8" s="135"/>
      <c r="X8" s="135"/>
      <c r="Y8" s="142"/>
      <c r="Z8" s="134"/>
      <c r="AA8" s="135"/>
      <c r="AB8" s="135"/>
      <c r="AC8" s="135"/>
      <c r="AD8" s="136"/>
      <c r="AE8" s="137"/>
      <c r="AF8" s="135"/>
      <c r="AG8" s="135"/>
      <c r="AH8" s="135"/>
      <c r="AI8" s="142"/>
      <c r="AJ8" s="134"/>
      <c r="AK8" s="135"/>
      <c r="AL8" s="135"/>
      <c r="AM8" s="135"/>
      <c r="AN8" s="136"/>
      <c r="AO8" s="90">
        <f>A6</f>
        <v>1</v>
      </c>
      <c r="AP8" s="176"/>
    </row>
    <row r="9" spans="1:42" s="49" customFormat="1" ht="14.25">
      <c r="A9" s="134">
        <v>4</v>
      </c>
      <c r="B9" s="48" t="s">
        <v>134</v>
      </c>
      <c r="C9" s="84" t="s">
        <v>14</v>
      </c>
      <c r="D9" s="46">
        <f t="shared" si="1"/>
        <v>6</v>
      </c>
      <c r="E9" s="47">
        <f t="shared" si="2"/>
        <v>2</v>
      </c>
      <c r="F9" s="134"/>
      <c r="G9" s="135"/>
      <c r="H9" s="135"/>
      <c r="I9" s="135"/>
      <c r="J9" s="136"/>
      <c r="K9" s="137"/>
      <c r="L9" s="87"/>
      <c r="M9" s="87"/>
      <c r="N9" s="87"/>
      <c r="O9" s="138"/>
      <c r="P9" s="139"/>
      <c r="Q9" s="87"/>
      <c r="R9" s="87"/>
      <c r="S9" s="87"/>
      <c r="T9" s="140"/>
      <c r="U9" s="141">
        <v>0</v>
      </c>
      <c r="V9" s="135">
        <v>0</v>
      </c>
      <c r="W9" s="135">
        <v>6</v>
      </c>
      <c r="X9" s="135" t="s">
        <v>113</v>
      </c>
      <c r="Y9" s="142">
        <v>2</v>
      </c>
      <c r="Z9" s="134"/>
      <c r="AA9" s="135"/>
      <c r="AB9" s="135"/>
      <c r="AC9" s="135"/>
      <c r="AD9" s="136"/>
      <c r="AE9" s="137"/>
      <c r="AF9" s="135"/>
      <c r="AG9" s="135"/>
      <c r="AH9" s="135"/>
      <c r="AI9" s="142"/>
      <c r="AJ9" s="134"/>
      <c r="AK9" s="135"/>
      <c r="AL9" s="135"/>
      <c r="AM9" s="135"/>
      <c r="AN9" s="136"/>
      <c r="AO9" s="90">
        <f>A6</f>
        <v>1</v>
      </c>
      <c r="AP9" s="176"/>
    </row>
    <row r="10" spans="1:42" s="49" customFormat="1" ht="14.25">
      <c r="A10" s="134">
        <v>5</v>
      </c>
      <c r="B10" s="48" t="s">
        <v>135</v>
      </c>
      <c r="C10" s="84" t="s">
        <v>15</v>
      </c>
      <c r="D10" s="46">
        <f t="shared" si="1"/>
        <v>14</v>
      </c>
      <c r="E10" s="47">
        <f t="shared" si="2"/>
        <v>4</v>
      </c>
      <c r="F10" s="134">
        <v>8</v>
      </c>
      <c r="G10" s="135">
        <v>0</v>
      </c>
      <c r="H10" s="135">
        <v>6</v>
      </c>
      <c r="I10" s="135" t="s">
        <v>113</v>
      </c>
      <c r="J10" s="136">
        <v>4</v>
      </c>
      <c r="K10" s="137"/>
      <c r="L10" s="87"/>
      <c r="M10" s="87"/>
      <c r="N10" s="87"/>
      <c r="O10" s="138"/>
      <c r="P10" s="139"/>
      <c r="Q10" s="87"/>
      <c r="R10" s="87"/>
      <c r="S10" s="87"/>
      <c r="T10" s="140"/>
      <c r="U10" s="141"/>
      <c r="V10" s="135"/>
      <c r="W10" s="135"/>
      <c r="X10" s="135"/>
      <c r="Y10" s="142"/>
      <c r="Z10" s="134"/>
      <c r="AA10" s="135"/>
      <c r="AB10" s="135"/>
      <c r="AC10" s="135"/>
      <c r="AD10" s="136"/>
      <c r="AE10" s="137"/>
      <c r="AF10" s="135"/>
      <c r="AG10" s="135"/>
      <c r="AH10" s="135"/>
      <c r="AI10" s="142"/>
      <c r="AJ10" s="134"/>
      <c r="AK10" s="135"/>
      <c r="AL10" s="135"/>
      <c r="AM10" s="135"/>
      <c r="AN10" s="136"/>
      <c r="AO10" s="90"/>
      <c r="AP10" s="176"/>
    </row>
    <row r="11" spans="1:42" s="49" customFormat="1" ht="14.25">
      <c r="A11" s="134">
        <v>6</v>
      </c>
      <c r="B11" s="48" t="s">
        <v>136</v>
      </c>
      <c r="C11" s="84" t="s">
        <v>73</v>
      </c>
      <c r="D11" s="46">
        <f t="shared" si="1"/>
        <v>14</v>
      </c>
      <c r="E11" s="47">
        <f t="shared" si="2"/>
        <v>4</v>
      </c>
      <c r="F11" s="134">
        <v>8</v>
      </c>
      <c r="G11" s="135">
        <v>6</v>
      </c>
      <c r="H11" s="135">
        <v>0</v>
      </c>
      <c r="I11" s="135" t="s">
        <v>58</v>
      </c>
      <c r="J11" s="136">
        <v>4</v>
      </c>
      <c r="K11" s="137"/>
      <c r="L11" s="87"/>
      <c r="M11" s="87"/>
      <c r="N11" s="87"/>
      <c r="O11" s="138"/>
      <c r="P11" s="139"/>
      <c r="Q11" s="87"/>
      <c r="R11" s="87"/>
      <c r="S11" s="87"/>
      <c r="T11" s="140"/>
      <c r="U11" s="141"/>
      <c r="V11" s="135"/>
      <c r="W11" s="135"/>
      <c r="X11" s="135"/>
      <c r="Y11" s="142"/>
      <c r="Z11" s="134"/>
      <c r="AA11" s="135"/>
      <c r="AB11" s="135"/>
      <c r="AC11" s="135"/>
      <c r="AD11" s="136"/>
      <c r="AE11" s="137"/>
      <c r="AF11" s="135"/>
      <c r="AG11" s="135"/>
      <c r="AH11" s="135"/>
      <c r="AI11" s="142"/>
      <c r="AJ11" s="134"/>
      <c r="AK11" s="135"/>
      <c r="AL11" s="135"/>
      <c r="AM11" s="135"/>
      <c r="AN11" s="136"/>
      <c r="AO11" s="90"/>
      <c r="AP11" s="176"/>
    </row>
    <row r="12" spans="1:42" s="49" customFormat="1" ht="14.25">
      <c r="A12" s="134">
        <v>7</v>
      </c>
      <c r="B12" s="48" t="s">
        <v>137</v>
      </c>
      <c r="C12" s="84" t="s">
        <v>74</v>
      </c>
      <c r="D12" s="46">
        <f t="shared" si="1"/>
        <v>14</v>
      </c>
      <c r="E12" s="47">
        <f t="shared" si="2"/>
        <v>4</v>
      </c>
      <c r="F12" s="134"/>
      <c r="G12" s="135"/>
      <c r="H12" s="135"/>
      <c r="I12" s="135"/>
      <c r="J12" s="136"/>
      <c r="K12" s="137">
        <v>8</v>
      </c>
      <c r="L12" s="87">
        <v>6</v>
      </c>
      <c r="M12" s="87">
        <v>0</v>
      </c>
      <c r="N12" s="87" t="s">
        <v>58</v>
      </c>
      <c r="O12" s="138">
        <v>4</v>
      </c>
      <c r="P12" s="139"/>
      <c r="Q12" s="87"/>
      <c r="R12" s="87"/>
      <c r="S12" s="87"/>
      <c r="T12" s="140"/>
      <c r="U12" s="141"/>
      <c r="V12" s="135"/>
      <c r="W12" s="135"/>
      <c r="X12" s="135"/>
      <c r="Y12" s="142"/>
      <c r="Z12" s="134"/>
      <c r="AA12" s="135"/>
      <c r="AB12" s="135"/>
      <c r="AC12" s="135"/>
      <c r="AD12" s="136"/>
      <c r="AE12" s="137"/>
      <c r="AF12" s="135"/>
      <c r="AG12" s="135"/>
      <c r="AH12" s="135"/>
      <c r="AI12" s="142"/>
      <c r="AJ12" s="134"/>
      <c r="AK12" s="135"/>
      <c r="AL12" s="135"/>
      <c r="AM12" s="135"/>
      <c r="AN12" s="136"/>
      <c r="AO12" s="90">
        <f>A11</f>
        <v>6</v>
      </c>
      <c r="AP12" s="176"/>
    </row>
    <row r="13" spans="1:42" s="49" customFormat="1" ht="14.25">
      <c r="A13" s="134">
        <v>8</v>
      </c>
      <c r="B13" s="48" t="s">
        <v>114</v>
      </c>
      <c r="C13" s="84" t="s">
        <v>115</v>
      </c>
      <c r="D13" s="46">
        <f t="shared" si="1"/>
        <v>16</v>
      </c>
      <c r="E13" s="47">
        <f t="shared" si="2"/>
        <v>6</v>
      </c>
      <c r="F13" s="134"/>
      <c r="G13" s="135"/>
      <c r="H13" s="135"/>
      <c r="I13" s="135"/>
      <c r="J13" s="136"/>
      <c r="K13" s="137"/>
      <c r="L13" s="87"/>
      <c r="M13" s="87"/>
      <c r="N13" s="87"/>
      <c r="O13" s="138"/>
      <c r="P13" s="139">
        <v>8</v>
      </c>
      <c r="Q13" s="87">
        <v>8</v>
      </c>
      <c r="R13" s="87">
        <v>0</v>
      </c>
      <c r="S13" s="87" t="s">
        <v>58</v>
      </c>
      <c r="T13" s="140">
        <v>6</v>
      </c>
      <c r="U13" s="141"/>
      <c r="V13" s="135"/>
      <c r="W13" s="135"/>
      <c r="X13" s="135"/>
      <c r="Y13" s="142"/>
      <c r="Z13" s="134"/>
      <c r="AA13" s="135"/>
      <c r="AB13" s="135"/>
      <c r="AC13" s="135"/>
      <c r="AD13" s="136"/>
      <c r="AE13" s="137"/>
      <c r="AF13" s="135"/>
      <c r="AG13" s="135"/>
      <c r="AH13" s="135"/>
      <c r="AI13" s="142"/>
      <c r="AJ13" s="134"/>
      <c r="AK13" s="135"/>
      <c r="AL13" s="135"/>
      <c r="AM13" s="135"/>
      <c r="AN13" s="136"/>
      <c r="AO13" s="90" t="s">
        <v>112</v>
      </c>
      <c r="AP13" s="176"/>
    </row>
    <row r="14" spans="1:42" s="49" customFormat="1" ht="14.25">
      <c r="A14" s="134">
        <v>9</v>
      </c>
      <c r="B14" s="48" t="s">
        <v>138</v>
      </c>
      <c r="C14" s="84" t="s">
        <v>16</v>
      </c>
      <c r="D14" s="46">
        <f t="shared" si="1"/>
        <v>8</v>
      </c>
      <c r="E14" s="47">
        <f t="shared" si="2"/>
        <v>3</v>
      </c>
      <c r="F14" s="134"/>
      <c r="G14" s="135"/>
      <c r="H14" s="135"/>
      <c r="I14" s="135"/>
      <c r="J14" s="136"/>
      <c r="K14" s="137"/>
      <c r="L14" s="135"/>
      <c r="M14" s="135"/>
      <c r="N14" s="135"/>
      <c r="O14" s="142"/>
      <c r="P14" s="134">
        <v>8</v>
      </c>
      <c r="Q14" s="135">
        <v>0</v>
      </c>
      <c r="R14" s="135">
        <v>0</v>
      </c>
      <c r="S14" s="135" t="s">
        <v>113</v>
      </c>
      <c r="T14" s="136">
        <v>3</v>
      </c>
      <c r="U14" s="141"/>
      <c r="V14" s="87"/>
      <c r="W14" s="87"/>
      <c r="X14" s="135"/>
      <c r="Y14" s="142"/>
      <c r="Z14" s="134"/>
      <c r="AA14" s="135"/>
      <c r="AB14" s="135"/>
      <c r="AC14" s="135"/>
      <c r="AD14" s="136"/>
      <c r="AE14" s="137"/>
      <c r="AF14" s="135"/>
      <c r="AG14" s="135"/>
      <c r="AH14" s="135"/>
      <c r="AI14" s="142"/>
      <c r="AJ14" s="134"/>
      <c r="AK14" s="135"/>
      <c r="AL14" s="135"/>
      <c r="AM14" s="135"/>
      <c r="AN14" s="136"/>
      <c r="AO14" s="90" t="s">
        <v>112</v>
      </c>
      <c r="AP14" s="176"/>
    </row>
    <row r="15" spans="1:42" s="49" customFormat="1" ht="14.25">
      <c r="A15" s="134">
        <v>10</v>
      </c>
      <c r="B15" s="48" t="s">
        <v>139</v>
      </c>
      <c r="C15" s="84" t="s">
        <v>17</v>
      </c>
      <c r="D15" s="46">
        <f t="shared" si="1"/>
        <v>10</v>
      </c>
      <c r="E15" s="47">
        <f t="shared" si="2"/>
        <v>3</v>
      </c>
      <c r="F15" s="134"/>
      <c r="G15" s="135"/>
      <c r="H15" s="135"/>
      <c r="I15" s="135"/>
      <c r="J15" s="136"/>
      <c r="K15" s="137"/>
      <c r="L15" s="135"/>
      <c r="M15" s="135"/>
      <c r="N15" s="135"/>
      <c r="O15" s="142"/>
      <c r="P15" s="134"/>
      <c r="Q15" s="135"/>
      <c r="R15" s="135"/>
      <c r="S15" s="135"/>
      <c r="T15" s="136"/>
      <c r="U15" s="141">
        <v>6</v>
      </c>
      <c r="V15" s="87">
        <v>0</v>
      </c>
      <c r="W15" s="87">
        <v>4</v>
      </c>
      <c r="X15" s="135" t="s">
        <v>58</v>
      </c>
      <c r="Y15" s="142">
        <v>3</v>
      </c>
      <c r="Z15" s="134"/>
      <c r="AA15" s="135"/>
      <c r="AB15" s="135"/>
      <c r="AC15" s="135"/>
      <c r="AD15" s="136"/>
      <c r="AE15" s="137"/>
      <c r="AF15" s="135"/>
      <c r="AG15" s="135"/>
      <c r="AH15" s="135"/>
      <c r="AI15" s="142"/>
      <c r="AJ15" s="134"/>
      <c r="AK15" s="135"/>
      <c r="AL15" s="135"/>
      <c r="AM15" s="135"/>
      <c r="AN15" s="136"/>
      <c r="AO15" s="90">
        <f>A14</f>
        <v>9</v>
      </c>
      <c r="AP15" s="176"/>
    </row>
    <row r="16" spans="1:42" s="49" customFormat="1" ht="15" thickBot="1">
      <c r="A16" s="143">
        <v>11</v>
      </c>
      <c r="B16" s="92" t="s">
        <v>140</v>
      </c>
      <c r="C16" s="144" t="s">
        <v>18</v>
      </c>
      <c r="D16" s="46">
        <f t="shared" si="1"/>
        <v>12</v>
      </c>
      <c r="E16" s="47">
        <f t="shared" si="2"/>
        <v>4</v>
      </c>
      <c r="F16" s="143">
        <v>12</v>
      </c>
      <c r="G16" s="88">
        <v>0</v>
      </c>
      <c r="H16" s="88">
        <v>0</v>
      </c>
      <c r="I16" s="88" t="s">
        <v>113</v>
      </c>
      <c r="J16" s="145">
        <v>4</v>
      </c>
      <c r="K16" s="146"/>
      <c r="L16" s="88"/>
      <c r="M16" s="88"/>
      <c r="N16" s="88"/>
      <c r="O16" s="147"/>
      <c r="P16" s="143"/>
      <c r="Q16" s="88"/>
      <c r="R16" s="88"/>
      <c r="S16" s="88"/>
      <c r="T16" s="145"/>
      <c r="U16" s="146"/>
      <c r="V16" s="88"/>
      <c r="W16" s="88"/>
      <c r="X16" s="88"/>
      <c r="Y16" s="147"/>
      <c r="Z16" s="143"/>
      <c r="AA16" s="88"/>
      <c r="AB16" s="88"/>
      <c r="AC16" s="88"/>
      <c r="AD16" s="145"/>
      <c r="AE16" s="146"/>
      <c r="AF16" s="88"/>
      <c r="AG16" s="88"/>
      <c r="AH16" s="88"/>
      <c r="AI16" s="147"/>
      <c r="AJ16" s="143"/>
      <c r="AK16" s="88"/>
      <c r="AL16" s="88"/>
      <c r="AM16" s="88"/>
      <c r="AN16" s="145"/>
      <c r="AO16" s="148"/>
      <c r="AP16" s="176"/>
    </row>
    <row r="17" spans="1:41" s="44" customFormat="1" ht="15" thickBot="1">
      <c r="A17" s="201" t="s">
        <v>19</v>
      </c>
      <c r="B17" s="202"/>
      <c r="C17" s="203"/>
      <c r="D17" s="38">
        <f aca="true" t="shared" si="3" ref="D17:AN17">SUM(D18:D24)</f>
        <v>65</v>
      </c>
      <c r="E17" s="39">
        <f t="shared" si="3"/>
        <v>17</v>
      </c>
      <c r="F17" s="38">
        <f t="shared" si="3"/>
        <v>8</v>
      </c>
      <c r="G17" s="40">
        <f t="shared" si="3"/>
        <v>0</v>
      </c>
      <c r="H17" s="40">
        <f t="shared" si="3"/>
        <v>0</v>
      </c>
      <c r="I17" s="40">
        <f t="shared" si="3"/>
        <v>0</v>
      </c>
      <c r="J17" s="41">
        <f t="shared" si="3"/>
        <v>2</v>
      </c>
      <c r="K17" s="42">
        <f t="shared" si="3"/>
        <v>4</v>
      </c>
      <c r="L17" s="40">
        <f t="shared" si="3"/>
        <v>4</v>
      </c>
      <c r="M17" s="40">
        <f t="shared" si="3"/>
        <v>0</v>
      </c>
      <c r="N17" s="40">
        <f t="shared" si="3"/>
        <v>0</v>
      </c>
      <c r="O17" s="39">
        <f t="shared" si="3"/>
        <v>2</v>
      </c>
      <c r="P17" s="38">
        <f t="shared" si="3"/>
        <v>0</v>
      </c>
      <c r="Q17" s="40">
        <f t="shared" si="3"/>
        <v>0</v>
      </c>
      <c r="R17" s="40">
        <f t="shared" si="3"/>
        <v>0</v>
      </c>
      <c r="S17" s="40">
        <f t="shared" si="3"/>
        <v>0</v>
      </c>
      <c r="T17" s="41">
        <f t="shared" si="3"/>
        <v>0</v>
      </c>
      <c r="U17" s="42">
        <f t="shared" si="3"/>
        <v>8</v>
      </c>
      <c r="V17" s="40">
        <f t="shared" si="3"/>
        <v>0</v>
      </c>
      <c r="W17" s="40">
        <f t="shared" si="3"/>
        <v>10</v>
      </c>
      <c r="X17" s="40">
        <f t="shared" si="3"/>
        <v>0</v>
      </c>
      <c r="Y17" s="39">
        <f t="shared" si="3"/>
        <v>5</v>
      </c>
      <c r="Z17" s="38">
        <f t="shared" si="3"/>
        <v>16</v>
      </c>
      <c r="AA17" s="40">
        <f t="shared" si="3"/>
        <v>3</v>
      </c>
      <c r="AB17" s="40">
        <f t="shared" si="3"/>
        <v>0</v>
      </c>
      <c r="AC17" s="40">
        <f t="shared" si="3"/>
        <v>0</v>
      </c>
      <c r="AD17" s="41">
        <f t="shared" si="3"/>
        <v>5</v>
      </c>
      <c r="AE17" s="42">
        <f t="shared" si="3"/>
        <v>8</v>
      </c>
      <c r="AF17" s="40">
        <f t="shared" si="3"/>
        <v>0</v>
      </c>
      <c r="AG17" s="40">
        <f t="shared" si="3"/>
        <v>4</v>
      </c>
      <c r="AH17" s="40">
        <f t="shared" si="3"/>
        <v>0</v>
      </c>
      <c r="AI17" s="39">
        <f t="shared" si="3"/>
        <v>3</v>
      </c>
      <c r="AJ17" s="38">
        <f t="shared" si="3"/>
        <v>0</v>
      </c>
      <c r="AK17" s="40">
        <f t="shared" si="3"/>
        <v>0</v>
      </c>
      <c r="AL17" s="40">
        <f t="shared" si="3"/>
        <v>0</v>
      </c>
      <c r="AM17" s="40">
        <f t="shared" si="3"/>
        <v>0</v>
      </c>
      <c r="AN17" s="41">
        <f t="shared" si="3"/>
        <v>0</v>
      </c>
      <c r="AO17" s="43"/>
    </row>
    <row r="18" spans="1:42" s="49" customFormat="1" ht="14.25">
      <c r="A18" s="46">
        <v>12</v>
      </c>
      <c r="B18" s="45" t="s">
        <v>117</v>
      </c>
      <c r="C18" s="85" t="s">
        <v>116</v>
      </c>
      <c r="D18" s="46">
        <f aca="true" t="shared" si="4" ref="D18:D24">SUM(F18:H18,K18:M18,P18:R18,U18:W18,Z18:AB18,AE18:AG18,AJ18:AL18)</f>
        <v>8</v>
      </c>
      <c r="E18" s="47">
        <f aca="true" t="shared" si="5" ref="E18:E24">SUM(J18,O18,T18,Y18,AD18,AI18,AN18)</f>
        <v>2</v>
      </c>
      <c r="F18" s="46">
        <v>8</v>
      </c>
      <c r="G18" s="149">
        <v>0</v>
      </c>
      <c r="H18" s="149">
        <v>0</v>
      </c>
      <c r="I18" s="149" t="s">
        <v>58</v>
      </c>
      <c r="J18" s="150">
        <v>2</v>
      </c>
      <c r="K18" s="151"/>
      <c r="L18" s="149"/>
      <c r="M18" s="149"/>
      <c r="N18" s="149"/>
      <c r="O18" s="47"/>
      <c r="P18" s="46"/>
      <c r="Q18" s="149"/>
      <c r="R18" s="149"/>
      <c r="S18" s="149"/>
      <c r="T18" s="150"/>
      <c r="U18" s="151"/>
      <c r="V18" s="149"/>
      <c r="W18" s="86"/>
      <c r="X18" s="86"/>
      <c r="Y18" s="152"/>
      <c r="Z18" s="153"/>
      <c r="AA18" s="86"/>
      <c r="AB18" s="86"/>
      <c r="AC18" s="86"/>
      <c r="AD18" s="154"/>
      <c r="AE18" s="155"/>
      <c r="AF18" s="86"/>
      <c r="AG18" s="86"/>
      <c r="AH18" s="86"/>
      <c r="AI18" s="152"/>
      <c r="AJ18" s="153"/>
      <c r="AK18" s="86"/>
      <c r="AL18" s="86"/>
      <c r="AM18" s="86"/>
      <c r="AN18" s="154"/>
      <c r="AO18" s="156"/>
      <c r="AP18" s="176"/>
    </row>
    <row r="19" spans="1:42" s="49" customFormat="1" ht="14.25">
      <c r="A19" s="134">
        <v>13</v>
      </c>
      <c r="B19" s="48" t="s">
        <v>119</v>
      </c>
      <c r="C19" s="85" t="s">
        <v>118</v>
      </c>
      <c r="D19" s="46">
        <f t="shared" si="4"/>
        <v>8</v>
      </c>
      <c r="E19" s="47">
        <f t="shared" si="5"/>
        <v>2</v>
      </c>
      <c r="F19" s="46"/>
      <c r="G19" s="149"/>
      <c r="H19" s="149"/>
      <c r="I19" s="149"/>
      <c r="J19" s="150"/>
      <c r="K19" s="151">
        <v>4</v>
      </c>
      <c r="L19" s="149">
        <v>4</v>
      </c>
      <c r="M19" s="149">
        <v>0</v>
      </c>
      <c r="N19" s="149" t="s">
        <v>113</v>
      </c>
      <c r="O19" s="47">
        <v>2</v>
      </c>
      <c r="P19" s="46"/>
      <c r="Q19" s="149"/>
      <c r="R19" s="149"/>
      <c r="S19" s="149"/>
      <c r="T19" s="150"/>
      <c r="U19" s="151"/>
      <c r="V19" s="149"/>
      <c r="W19" s="86"/>
      <c r="X19" s="86"/>
      <c r="Y19" s="152"/>
      <c r="Z19" s="153"/>
      <c r="AA19" s="86"/>
      <c r="AB19" s="86"/>
      <c r="AC19" s="86"/>
      <c r="AD19" s="154"/>
      <c r="AE19" s="155"/>
      <c r="AF19" s="86"/>
      <c r="AG19" s="86"/>
      <c r="AH19" s="86"/>
      <c r="AI19" s="152"/>
      <c r="AJ19" s="153"/>
      <c r="AK19" s="86"/>
      <c r="AL19" s="86"/>
      <c r="AM19" s="86"/>
      <c r="AN19" s="154"/>
      <c r="AO19" s="90">
        <f>A18</f>
        <v>12</v>
      </c>
      <c r="AP19" s="176"/>
    </row>
    <row r="20" spans="1:42" s="49" customFormat="1" ht="14.25">
      <c r="A20" s="46">
        <v>14</v>
      </c>
      <c r="B20" s="48" t="s">
        <v>120</v>
      </c>
      <c r="C20" s="84" t="s">
        <v>75</v>
      </c>
      <c r="D20" s="46">
        <f t="shared" si="4"/>
        <v>8</v>
      </c>
      <c r="E20" s="47">
        <f t="shared" si="5"/>
        <v>2</v>
      </c>
      <c r="F20" s="134"/>
      <c r="G20" s="135"/>
      <c r="H20" s="135"/>
      <c r="I20" s="135"/>
      <c r="J20" s="136"/>
      <c r="K20" s="137"/>
      <c r="L20" s="135"/>
      <c r="M20" s="135"/>
      <c r="N20" s="135"/>
      <c r="O20" s="142"/>
      <c r="P20" s="134"/>
      <c r="Q20" s="135"/>
      <c r="R20" s="135"/>
      <c r="S20" s="135"/>
      <c r="T20" s="136"/>
      <c r="U20" s="137">
        <v>8</v>
      </c>
      <c r="V20" s="135">
        <v>0</v>
      </c>
      <c r="W20" s="87">
        <v>0</v>
      </c>
      <c r="X20" s="87" t="s">
        <v>58</v>
      </c>
      <c r="Y20" s="138">
        <v>2</v>
      </c>
      <c r="Z20" s="139"/>
      <c r="AA20" s="87"/>
      <c r="AB20" s="87"/>
      <c r="AC20" s="87"/>
      <c r="AD20" s="140"/>
      <c r="AE20" s="141"/>
      <c r="AF20" s="87"/>
      <c r="AG20" s="87"/>
      <c r="AH20" s="87"/>
      <c r="AI20" s="138"/>
      <c r="AJ20" s="139"/>
      <c r="AK20" s="87"/>
      <c r="AL20" s="87"/>
      <c r="AM20" s="87"/>
      <c r="AN20" s="140"/>
      <c r="AO20" s="90"/>
      <c r="AP20" s="176"/>
    </row>
    <row r="21" spans="1:42" s="49" customFormat="1" ht="14.25">
      <c r="A21" s="134">
        <v>15</v>
      </c>
      <c r="B21" s="48" t="s">
        <v>121</v>
      </c>
      <c r="C21" s="84" t="s">
        <v>76</v>
      </c>
      <c r="D21" s="46">
        <f t="shared" si="4"/>
        <v>10</v>
      </c>
      <c r="E21" s="47">
        <f t="shared" si="5"/>
        <v>2</v>
      </c>
      <c r="F21" s="134"/>
      <c r="G21" s="135"/>
      <c r="H21" s="135"/>
      <c r="I21" s="135"/>
      <c r="J21" s="136"/>
      <c r="K21" s="137"/>
      <c r="L21" s="135"/>
      <c r="M21" s="135"/>
      <c r="N21" s="135"/>
      <c r="O21" s="142"/>
      <c r="P21" s="134"/>
      <c r="Q21" s="135"/>
      <c r="R21" s="135"/>
      <c r="S21" s="135"/>
      <c r="T21" s="136"/>
      <c r="U21" s="137"/>
      <c r="V21" s="135"/>
      <c r="W21" s="87"/>
      <c r="X21" s="87"/>
      <c r="Y21" s="138"/>
      <c r="Z21" s="139">
        <v>10</v>
      </c>
      <c r="AA21" s="87">
        <v>0</v>
      </c>
      <c r="AB21" s="87">
        <v>0</v>
      </c>
      <c r="AC21" s="87" t="s">
        <v>113</v>
      </c>
      <c r="AD21" s="140">
        <v>2</v>
      </c>
      <c r="AE21" s="141"/>
      <c r="AF21" s="87"/>
      <c r="AG21" s="87"/>
      <c r="AH21" s="87"/>
      <c r="AI21" s="138"/>
      <c r="AJ21" s="139"/>
      <c r="AK21" s="87"/>
      <c r="AL21" s="87"/>
      <c r="AM21" s="87"/>
      <c r="AN21" s="140"/>
      <c r="AO21" s="90">
        <f>A20</f>
        <v>14</v>
      </c>
      <c r="AP21" s="176"/>
    </row>
    <row r="22" spans="1:42" s="49" customFormat="1" ht="14.25">
      <c r="A22" s="157">
        <v>16</v>
      </c>
      <c r="B22" s="48" t="s">
        <v>141</v>
      </c>
      <c r="C22" s="144" t="s">
        <v>20</v>
      </c>
      <c r="D22" s="46">
        <f>SUM(F22:H22,K22:M22,P22:R22,U22:W22,Z22:AB22,AE22:AG22,AJ22:AL22)</f>
        <v>12</v>
      </c>
      <c r="E22" s="47">
        <f>SUM(J22,O22,T22,Y22,AD22,AI22,AN22)</f>
        <v>3</v>
      </c>
      <c r="F22" s="143"/>
      <c r="G22" s="88"/>
      <c r="H22" s="88"/>
      <c r="I22" s="88"/>
      <c r="J22" s="145"/>
      <c r="K22" s="146"/>
      <c r="L22" s="88"/>
      <c r="M22" s="88"/>
      <c r="N22" s="88"/>
      <c r="O22" s="147"/>
      <c r="P22" s="143"/>
      <c r="Q22" s="88"/>
      <c r="R22" s="88"/>
      <c r="S22" s="88"/>
      <c r="T22" s="145"/>
      <c r="U22" s="146"/>
      <c r="V22" s="88"/>
      <c r="W22" s="91"/>
      <c r="X22" s="91"/>
      <c r="Y22" s="158"/>
      <c r="Z22" s="159"/>
      <c r="AA22" s="91"/>
      <c r="AB22" s="91"/>
      <c r="AC22" s="91"/>
      <c r="AD22" s="160"/>
      <c r="AE22" s="161">
        <v>8</v>
      </c>
      <c r="AF22" s="91">
        <v>0</v>
      </c>
      <c r="AG22" s="91">
        <v>4</v>
      </c>
      <c r="AH22" s="91" t="s">
        <v>58</v>
      </c>
      <c r="AI22" s="158">
        <v>3</v>
      </c>
      <c r="AJ22" s="159"/>
      <c r="AK22" s="91"/>
      <c r="AL22" s="91"/>
      <c r="AM22" s="91"/>
      <c r="AN22" s="160"/>
      <c r="AO22" s="148"/>
      <c r="AP22" s="176"/>
    </row>
    <row r="23" spans="1:42" s="95" customFormat="1" ht="14.25">
      <c r="A23" s="93">
        <v>17</v>
      </c>
      <c r="B23" s="120" t="s">
        <v>142</v>
      </c>
      <c r="C23" s="129" t="s">
        <v>21</v>
      </c>
      <c r="D23" s="93">
        <f t="shared" si="4"/>
        <v>9</v>
      </c>
      <c r="E23" s="94">
        <f t="shared" si="5"/>
        <v>3</v>
      </c>
      <c r="F23" s="128"/>
      <c r="G23" s="103"/>
      <c r="H23" s="103"/>
      <c r="I23" s="103"/>
      <c r="J23" s="130"/>
      <c r="K23" s="131"/>
      <c r="L23" s="103"/>
      <c r="M23" s="103"/>
      <c r="N23" s="103"/>
      <c r="O23" s="132"/>
      <c r="P23" s="128"/>
      <c r="Q23" s="103"/>
      <c r="R23" s="103"/>
      <c r="S23" s="103"/>
      <c r="T23" s="130"/>
      <c r="U23" s="131"/>
      <c r="V23" s="103"/>
      <c r="W23" s="103"/>
      <c r="X23" s="103"/>
      <c r="Y23" s="132"/>
      <c r="Z23" s="128">
        <v>6</v>
      </c>
      <c r="AA23" s="103">
        <v>3</v>
      </c>
      <c r="AB23" s="103">
        <v>0</v>
      </c>
      <c r="AC23" s="103" t="s">
        <v>113</v>
      </c>
      <c r="AD23" s="130">
        <v>3</v>
      </c>
      <c r="AE23" s="131"/>
      <c r="AF23" s="103"/>
      <c r="AG23" s="103"/>
      <c r="AH23" s="103"/>
      <c r="AI23" s="132"/>
      <c r="AJ23" s="128"/>
      <c r="AK23" s="103"/>
      <c r="AL23" s="103"/>
      <c r="AM23" s="103"/>
      <c r="AN23" s="130"/>
      <c r="AO23" s="133"/>
      <c r="AP23" s="175"/>
    </row>
    <row r="24" spans="1:42" s="95" customFormat="1" ht="15" thickBot="1">
      <c r="A24" s="162">
        <v>18</v>
      </c>
      <c r="B24" s="121" t="s">
        <v>143</v>
      </c>
      <c r="C24" s="163" t="s">
        <v>0</v>
      </c>
      <c r="D24" s="93">
        <f t="shared" si="4"/>
        <v>10</v>
      </c>
      <c r="E24" s="94">
        <f t="shared" si="5"/>
        <v>3</v>
      </c>
      <c r="F24" s="162"/>
      <c r="G24" s="122"/>
      <c r="H24" s="122"/>
      <c r="I24" s="122"/>
      <c r="J24" s="164"/>
      <c r="K24" s="165"/>
      <c r="L24" s="122"/>
      <c r="M24" s="122"/>
      <c r="N24" s="122"/>
      <c r="O24" s="166"/>
      <c r="P24" s="162"/>
      <c r="Q24" s="122"/>
      <c r="R24" s="122"/>
      <c r="S24" s="122"/>
      <c r="T24" s="164"/>
      <c r="U24" s="165">
        <v>0</v>
      </c>
      <c r="V24" s="122">
        <v>0</v>
      </c>
      <c r="W24" s="122">
        <v>10</v>
      </c>
      <c r="X24" s="122" t="s">
        <v>113</v>
      </c>
      <c r="Y24" s="166">
        <v>3</v>
      </c>
      <c r="Z24" s="162"/>
      <c r="AA24" s="122"/>
      <c r="AB24" s="122"/>
      <c r="AC24" s="122"/>
      <c r="AD24" s="164"/>
      <c r="AE24" s="165"/>
      <c r="AF24" s="122"/>
      <c r="AG24" s="122"/>
      <c r="AH24" s="122"/>
      <c r="AI24" s="166"/>
      <c r="AJ24" s="162"/>
      <c r="AK24" s="122"/>
      <c r="AL24" s="122"/>
      <c r="AM24" s="122"/>
      <c r="AN24" s="164"/>
      <c r="AO24" s="167"/>
      <c r="AP24" s="175"/>
    </row>
    <row r="25" spans="1:41" s="44" customFormat="1" ht="15" thickBot="1">
      <c r="A25" s="201" t="s">
        <v>22</v>
      </c>
      <c r="B25" s="202"/>
      <c r="C25" s="203"/>
      <c r="D25" s="51">
        <f aca="true" t="shared" si="6" ref="D25:AN25">SUM(D26:D42)</f>
        <v>213</v>
      </c>
      <c r="E25" s="39">
        <f t="shared" si="6"/>
        <v>59</v>
      </c>
      <c r="F25" s="51">
        <f t="shared" si="6"/>
        <v>18</v>
      </c>
      <c r="G25" s="53">
        <f t="shared" si="6"/>
        <v>4</v>
      </c>
      <c r="H25" s="53">
        <f t="shared" si="6"/>
        <v>4</v>
      </c>
      <c r="I25" s="53">
        <f t="shared" si="6"/>
        <v>0</v>
      </c>
      <c r="J25" s="54">
        <f t="shared" si="6"/>
        <v>8</v>
      </c>
      <c r="K25" s="55">
        <f t="shared" si="6"/>
        <v>34</v>
      </c>
      <c r="L25" s="53">
        <f t="shared" si="6"/>
        <v>6</v>
      </c>
      <c r="M25" s="53">
        <f t="shared" si="6"/>
        <v>12</v>
      </c>
      <c r="N25" s="53">
        <f t="shared" si="6"/>
        <v>0</v>
      </c>
      <c r="O25" s="52">
        <f t="shared" si="6"/>
        <v>15</v>
      </c>
      <c r="P25" s="51">
        <f t="shared" si="6"/>
        <v>30</v>
      </c>
      <c r="Q25" s="53">
        <f t="shared" si="6"/>
        <v>18</v>
      </c>
      <c r="R25" s="53">
        <f t="shared" si="6"/>
        <v>12</v>
      </c>
      <c r="S25" s="53">
        <f t="shared" si="6"/>
        <v>0</v>
      </c>
      <c r="T25" s="54">
        <f t="shared" si="6"/>
        <v>16</v>
      </c>
      <c r="U25" s="55">
        <f t="shared" si="6"/>
        <v>13</v>
      </c>
      <c r="V25" s="53">
        <f t="shared" si="6"/>
        <v>10</v>
      </c>
      <c r="W25" s="53">
        <f t="shared" si="6"/>
        <v>10</v>
      </c>
      <c r="X25" s="53">
        <f t="shared" si="6"/>
        <v>0</v>
      </c>
      <c r="Y25" s="52">
        <f t="shared" si="6"/>
        <v>9</v>
      </c>
      <c r="Z25" s="51">
        <f t="shared" si="6"/>
        <v>14</v>
      </c>
      <c r="AA25" s="53">
        <f t="shared" si="6"/>
        <v>0</v>
      </c>
      <c r="AB25" s="53">
        <f t="shared" si="6"/>
        <v>10</v>
      </c>
      <c r="AC25" s="53">
        <f t="shared" si="6"/>
        <v>0</v>
      </c>
      <c r="AD25" s="54">
        <f t="shared" si="6"/>
        <v>6</v>
      </c>
      <c r="AE25" s="55">
        <f t="shared" si="6"/>
        <v>0</v>
      </c>
      <c r="AF25" s="53">
        <f t="shared" si="6"/>
        <v>0</v>
      </c>
      <c r="AG25" s="53">
        <f t="shared" si="6"/>
        <v>0</v>
      </c>
      <c r="AH25" s="53">
        <f t="shared" si="6"/>
        <v>0</v>
      </c>
      <c r="AI25" s="52">
        <f t="shared" si="6"/>
        <v>0</v>
      </c>
      <c r="AJ25" s="51">
        <f t="shared" si="6"/>
        <v>18</v>
      </c>
      <c r="AK25" s="53">
        <f t="shared" si="6"/>
        <v>0</v>
      </c>
      <c r="AL25" s="53">
        <f t="shared" si="6"/>
        <v>0</v>
      </c>
      <c r="AM25" s="53">
        <f t="shared" si="6"/>
        <v>0</v>
      </c>
      <c r="AN25" s="54">
        <f t="shared" si="6"/>
        <v>5</v>
      </c>
      <c r="AO25" s="43"/>
    </row>
    <row r="26" spans="1:42" s="49" customFormat="1" ht="14.25">
      <c r="A26" s="46">
        <v>19</v>
      </c>
      <c r="B26" s="45" t="s">
        <v>122</v>
      </c>
      <c r="C26" s="85" t="s">
        <v>77</v>
      </c>
      <c r="D26" s="46">
        <f>SUM(F26:H26,K26:M26,P26:R26,U26:W26,Z26:AB26,AE26:AG26,AJ26:AL26)</f>
        <v>14</v>
      </c>
      <c r="E26" s="47">
        <f>SUM(J26,O26,T26,Y26,AD26,AI26,AN26)</f>
        <v>4</v>
      </c>
      <c r="F26" s="46"/>
      <c r="G26" s="149"/>
      <c r="H26" s="149"/>
      <c r="I26" s="149"/>
      <c r="J26" s="150"/>
      <c r="K26" s="151">
        <v>8</v>
      </c>
      <c r="L26" s="86">
        <v>6</v>
      </c>
      <c r="M26" s="86">
        <v>0</v>
      </c>
      <c r="N26" s="86" t="s">
        <v>113</v>
      </c>
      <c r="O26" s="152">
        <v>4</v>
      </c>
      <c r="P26" s="153"/>
      <c r="Q26" s="86"/>
      <c r="R26" s="86"/>
      <c r="S26" s="86"/>
      <c r="T26" s="154"/>
      <c r="U26" s="155"/>
      <c r="V26" s="86"/>
      <c r="W26" s="86"/>
      <c r="X26" s="86"/>
      <c r="Y26" s="152"/>
      <c r="Z26" s="153"/>
      <c r="AA26" s="86"/>
      <c r="AB26" s="86"/>
      <c r="AC26" s="86"/>
      <c r="AD26" s="154"/>
      <c r="AE26" s="155"/>
      <c r="AF26" s="86"/>
      <c r="AG26" s="86"/>
      <c r="AH26" s="86"/>
      <c r="AI26" s="152"/>
      <c r="AJ26" s="153"/>
      <c r="AK26" s="86"/>
      <c r="AL26" s="86"/>
      <c r="AM26" s="86"/>
      <c r="AN26" s="154"/>
      <c r="AO26" s="156"/>
      <c r="AP26" s="176"/>
    </row>
    <row r="27" spans="1:42" s="49" customFormat="1" ht="14.25">
      <c r="A27" s="134">
        <v>20</v>
      </c>
      <c r="B27" s="48" t="s">
        <v>123</v>
      </c>
      <c r="C27" s="85" t="s">
        <v>78</v>
      </c>
      <c r="D27" s="46">
        <f aca="true" t="shared" si="7" ref="D27:D42">SUM(F27:H27,K27:M27,P27:R27,U27:W27,Z27:AB27,AE27:AG27,AJ27:AL27)</f>
        <v>14</v>
      </c>
      <c r="E27" s="47">
        <f aca="true" t="shared" si="8" ref="E27:E42">SUM(J27,O27,T27,Y27,AD27,AI27,AN27)</f>
        <v>4</v>
      </c>
      <c r="F27" s="46"/>
      <c r="G27" s="149"/>
      <c r="H27" s="149"/>
      <c r="I27" s="149"/>
      <c r="J27" s="150"/>
      <c r="K27" s="151"/>
      <c r="L27" s="86"/>
      <c r="M27" s="86"/>
      <c r="N27" s="86"/>
      <c r="O27" s="152"/>
      <c r="P27" s="153">
        <v>8</v>
      </c>
      <c r="Q27" s="86">
        <v>6</v>
      </c>
      <c r="R27" s="86">
        <v>0</v>
      </c>
      <c r="S27" s="86" t="s">
        <v>113</v>
      </c>
      <c r="T27" s="154">
        <v>4</v>
      </c>
      <c r="U27" s="155"/>
      <c r="V27" s="86"/>
      <c r="W27" s="86"/>
      <c r="X27" s="86"/>
      <c r="Y27" s="152"/>
      <c r="Z27" s="153"/>
      <c r="AA27" s="86"/>
      <c r="AB27" s="86"/>
      <c r="AC27" s="86"/>
      <c r="AD27" s="154"/>
      <c r="AE27" s="155"/>
      <c r="AF27" s="86"/>
      <c r="AG27" s="86"/>
      <c r="AH27" s="86"/>
      <c r="AI27" s="152"/>
      <c r="AJ27" s="153"/>
      <c r="AK27" s="86"/>
      <c r="AL27" s="86"/>
      <c r="AM27" s="86"/>
      <c r="AN27" s="154"/>
      <c r="AO27" s="90" t="s">
        <v>124</v>
      </c>
      <c r="AP27" s="176"/>
    </row>
    <row r="28" spans="1:42" s="49" customFormat="1" ht="14.25">
      <c r="A28" s="46">
        <v>21</v>
      </c>
      <c r="B28" s="48" t="s">
        <v>129</v>
      </c>
      <c r="C28" s="85" t="s">
        <v>128</v>
      </c>
      <c r="D28" s="46">
        <f t="shared" si="7"/>
        <v>16</v>
      </c>
      <c r="E28" s="47">
        <f t="shared" si="8"/>
        <v>5</v>
      </c>
      <c r="F28" s="46"/>
      <c r="G28" s="149"/>
      <c r="H28" s="149"/>
      <c r="I28" s="149"/>
      <c r="J28" s="150"/>
      <c r="K28" s="151"/>
      <c r="L28" s="86"/>
      <c r="M28" s="86"/>
      <c r="N28" s="86"/>
      <c r="O28" s="152"/>
      <c r="P28" s="153"/>
      <c r="Q28" s="86"/>
      <c r="R28" s="86"/>
      <c r="S28" s="86"/>
      <c r="T28" s="154"/>
      <c r="U28" s="155">
        <v>8</v>
      </c>
      <c r="V28" s="86">
        <v>8</v>
      </c>
      <c r="W28" s="86">
        <v>0</v>
      </c>
      <c r="X28" s="86" t="s">
        <v>58</v>
      </c>
      <c r="Y28" s="152">
        <v>5</v>
      </c>
      <c r="Z28" s="153"/>
      <c r="AA28" s="86"/>
      <c r="AB28" s="86"/>
      <c r="AC28" s="86"/>
      <c r="AD28" s="154"/>
      <c r="AE28" s="155"/>
      <c r="AF28" s="86"/>
      <c r="AG28" s="86"/>
      <c r="AH28" s="86"/>
      <c r="AI28" s="152"/>
      <c r="AJ28" s="153"/>
      <c r="AK28" s="86"/>
      <c r="AL28" s="86"/>
      <c r="AM28" s="86"/>
      <c r="AN28" s="154"/>
      <c r="AO28" s="90">
        <v>20</v>
      </c>
      <c r="AP28" s="176"/>
    </row>
    <row r="29" spans="1:42" s="49" customFormat="1" ht="14.25">
      <c r="A29" s="46">
        <v>22</v>
      </c>
      <c r="B29" s="48" t="s">
        <v>125</v>
      </c>
      <c r="C29" s="84" t="s">
        <v>23</v>
      </c>
      <c r="D29" s="46">
        <f>SUM(F29:H29,K29:M29,P29:R29,U29:W29,Z29:AB29,AE29:AG29,AJ29:AL29)</f>
        <v>8</v>
      </c>
      <c r="E29" s="47">
        <f>SUM(J29,O29,T29,Y29,AD29,AI29,AN29)</f>
        <v>2</v>
      </c>
      <c r="F29" s="134"/>
      <c r="G29" s="135"/>
      <c r="H29" s="135"/>
      <c r="I29" s="135"/>
      <c r="J29" s="136"/>
      <c r="K29" s="137"/>
      <c r="L29" s="87"/>
      <c r="M29" s="87"/>
      <c r="N29" s="87"/>
      <c r="O29" s="138"/>
      <c r="P29" s="139"/>
      <c r="Q29" s="87"/>
      <c r="R29" s="87"/>
      <c r="S29" s="87"/>
      <c r="T29" s="140"/>
      <c r="U29" s="139">
        <v>0</v>
      </c>
      <c r="V29" s="87">
        <v>0</v>
      </c>
      <c r="W29" s="87">
        <v>8</v>
      </c>
      <c r="X29" s="87" t="s">
        <v>113</v>
      </c>
      <c r="Y29" s="140">
        <v>2</v>
      </c>
      <c r="Z29" s="139"/>
      <c r="AA29" s="87"/>
      <c r="AB29" s="87"/>
      <c r="AC29" s="87"/>
      <c r="AD29" s="140"/>
      <c r="AE29" s="141"/>
      <c r="AF29" s="87"/>
      <c r="AG29" s="87"/>
      <c r="AH29" s="87"/>
      <c r="AI29" s="138"/>
      <c r="AJ29" s="139"/>
      <c r="AK29" s="87"/>
      <c r="AL29" s="87"/>
      <c r="AM29" s="87"/>
      <c r="AN29" s="140"/>
      <c r="AO29" s="90"/>
      <c r="AP29" s="176"/>
    </row>
    <row r="30" spans="1:42" s="49" customFormat="1" ht="14.25">
      <c r="A30" s="134">
        <v>23</v>
      </c>
      <c r="B30" s="48" t="s">
        <v>144</v>
      </c>
      <c r="C30" s="84" t="s">
        <v>79</v>
      </c>
      <c r="D30" s="46">
        <f t="shared" si="7"/>
        <v>18</v>
      </c>
      <c r="E30" s="47">
        <f t="shared" si="8"/>
        <v>5</v>
      </c>
      <c r="F30" s="134">
        <v>10</v>
      </c>
      <c r="G30" s="135">
        <v>4</v>
      </c>
      <c r="H30" s="135">
        <v>4</v>
      </c>
      <c r="I30" s="135" t="s">
        <v>113</v>
      </c>
      <c r="J30" s="136">
        <v>5</v>
      </c>
      <c r="K30" s="137"/>
      <c r="L30" s="87"/>
      <c r="M30" s="87"/>
      <c r="N30" s="87"/>
      <c r="O30" s="138"/>
      <c r="P30" s="139"/>
      <c r="Q30" s="87"/>
      <c r="R30" s="87"/>
      <c r="S30" s="87"/>
      <c r="T30" s="140"/>
      <c r="U30" s="141"/>
      <c r="V30" s="87"/>
      <c r="W30" s="87"/>
      <c r="X30" s="87"/>
      <c r="Y30" s="138"/>
      <c r="Z30" s="139"/>
      <c r="AA30" s="87"/>
      <c r="AB30" s="87"/>
      <c r="AC30" s="87"/>
      <c r="AD30" s="140"/>
      <c r="AE30" s="141"/>
      <c r="AF30" s="87"/>
      <c r="AG30" s="87"/>
      <c r="AH30" s="87"/>
      <c r="AI30" s="138"/>
      <c r="AJ30" s="139"/>
      <c r="AK30" s="87"/>
      <c r="AL30" s="87"/>
      <c r="AM30" s="87"/>
      <c r="AN30" s="140"/>
      <c r="AO30" s="90"/>
      <c r="AP30" s="176"/>
    </row>
    <row r="31" spans="1:42" s="49" customFormat="1" ht="14.25">
      <c r="A31" s="46">
        <v>24</v>
      </c>
      <c r="B31" s="48" t="s">
        <v>145</v>
      </c>
      <c r="C31" s="84" t="s">
        <v>80</v>
      </c>
      <c r="D31" s="46">
        <f t="shared" si="7"/>
        <v>20</v>
      </c>
      <c r="E31" s="47">
        <f t="shared" si="8"/>
        <v>5</v>
      </c>
      <c r="F31" s="134"/>
      <c r="G31" s="135"/>
      <c r="H31" s="135"/>
      <c r="I31" s="135"/>
      <c r="J31" s="136"/>
      <c r="K31" s="137">
        <v>12</v>
      </c>
      <c r="L31" s="87">
        <v>0</v>
      </c>
      <c r="M31" s="87">
        <v>8</v>
      </c>
      <c r="N31" s="87" t="s">
        <v>58</v>
      </c>
      <c r="O31" s="138">
        <v>5</v>
      </c>
      <c r="P31" s="139"/>
      <c r="Q31" s="87"/>
      <c r="R31" s="87"/>
      <c r="S31" s="87"/>
      <c r="T31" s="140"/>
      <c r="U31" s="141"/>
      <c r="V31" s="87"/>
      <c r="W31" s="87"/>
      <c r="X31" s="87"/>
      <c r="Y31" s="138"/>
      <c r="Z31" s="139"/>
      <c r="AA31" s="87"/>
      <c r="AB31" s="87"/>
      <c r="AC31" s="87"/>
      <c r="AD31" s="140"/>
      <c r="AE31" s="141"/>
      <c r="AF31" s="87"/>
      <c r="AG31" s="87"/>
      <c r="AH31" s="87"/>
      <c r="AI31" s="138"/>
      <c r="AJ31" s="139"/>
      <c r="AK31" s="87"/>
      <c r="AL31" s="87"/>
      <c r="AM31" s="87"/>
      <c r="AN31" s="140"/>
      <c r="AO31" s="90">
        <f>A30</f>
        <v>23</v>
      </c>
      <c r="AP31" s="176"/>
    </row>
    <row r="32" spans="1:42" s="49" customFormat="1" ht="14.25">
      <c r="A32" s="134">
        <v>25</v>
      </c>
      <c r="B32" s="48" t="s">
        <v>146</v>
      </c>
      <c r="C32" s="84" t="s">
        <v>102</v>
      </c>
      <c r="D32" s="46">
        <f t="shared" si="7"/>
        <v>20</v>
      </c>
      <c r="E32" s="47">
        <f t="shared" si="8"/>
        <v>5</v>
      </c>
      <c r="F32" s="134"/>
      <c r="G32" s="135"/>
      <c r="H32" s="135"/>
      <c r="I32" s="135"/>
      <c r="J32" s="136"/>
      <c r="K32" s="137"/>
      <c r="L32" s="87"/>
      <c r="M32" s="87"/>
      <c r="N32" s="87"/>
      <c r="O32" s="138"/>
      <c r="P32" s="139">
        <v>12</v>
      </c>
      <c r="Q32" s="87">
        <v>8</v>
      </c>
      <c r="R32" s="87">
        <v>0</v>
      </c>
      <c r="S32" s="87" t="s">
        <v>58</v>
      </c>
      <c r="T32" s="140">
        <v>5</v>
      </c>
      <c r="U32" s="141"/>
      <c r="V32" s="87"/>
      <c r="W32" s="87"/>
      <c r="X32" s="87"/>
      <c r="Y32" s="138"/>
      <c r="Z32" s="139"/>
      <c r="AA32" s="87"/>
      <c r="AB32" s="87"/>
      <c r="AC32" s="87"/>
      <c r="AD32" s="140"/>
      <c r="AE32" s="141"/>
      <c r="AF32" s="87"/>
      <c r="AG32" s="87"/>
      <c r="AH32" s="87"/>
      <c r="AI32" s="138"/>
      <c r="AJ32" s="139"/>
      <c r="AK32" s="87"/>
      <c r="AL32" s="87"/>
      <c r="AM32" s="87"/>
      <c r="AN32" s="140"/>
      <c r="AO32" s="90" t="s">
        <v>112</v>
      </c>
      <c r="AP32" s="176"/>
    </row>
    <row r="33" spans="1:42" s="49" customFormat="1" ht="14.25">
      <c r="A33" s="134">
        <v>26</v>
      </c>
      <c r="B33" s="48" t="s">
        <v>126</v>
      </c>
      <c r="C33" s="84" t="s">
        <v>147</v>
      </c>
      <c r="D33" s="46">
        <f t="shared" si="7"/>
        <v>9</v>
      </c>
      <c r="E33" s="47">
        <f t="shared" si="8"/>
        <v>2</v>
      </c>
      <c r="F33" s="134"/>
      <c r="G33" s="135"/>
      <c r="H33" s="135"/>
      <c r="I33" s="135"/>
      <c r="J33" s="136"/>
      <c r="K33" s="137"/>
      <c r="L33" s="87"/>
      <c r="M33" s="87"/>
      <c r="N33" s="87"/>
      <c r="O33" s="138"/>
      <c r="P33" s="139"/>
      <c r="Q33" s="87"/>
      <c r="R33" s="87"/>
      <c r="S33" s="87"/>
      <c r="T33" s="140"/>
      <c r="U33" s="141">
        <v>5</v>
      </c>
      <c r="V33" s="87">
        <v>2</v>
      </c>
      <c r="W33" s="87">
        <v>2</v>
      </c>
      <c r="X33" s="87" t="s">
        <v>113</v>
      </c>
      <c r="Y33" s="138">
        <v>2</v>
      </c>
      <c r="Z33" s="139"/>
      <c r="AA33" s="87"/>
      <c r="AB33" s="87"/>
      <c r="AC33" s="87"/>
      <c r="AD33" s="140"/>
      <c r="AE33" s="141"/>
      <c r="AF33" s="87"/>
      <c r="AG33" s="87"/>
      <c r="AH33" s="87"/>
      <c r="AI33" s="138"/>
      <c r="AJ33" s="139"/>
      <c r="AK33" s="87"/>
      <c r="AL33" s="87"/>
      <c r="AM33" s="87"/>
      <c r="AN33" s="140"/>
      <c r="AO33" s="90" t="s">
        <v>112</v>
      </c>
      <c r="AP33" s="176"/>
    </row>
    <row r="34" spans="1:42" s="49" customFormat="1" ht="14.25">
      <c r="A34" s="46">
        <v>27</v>
      </c>
      <c r="B34" s="48" t="s">
        <v>148</v>
      </c>
      <c r="C34" s="84" t="s">
        <v>24</v>
      </c>
      <c r="D34" s="46">
        <f t="shared" si="7"/>
        <v>14</v>
      </c>
      <c r="E34" s="47">
        <f t="shared" si="8"/>
        <v>4</v>
      </c>
      <c r="F34" s="134"/>
      <c r="G34" s="135"/>
      <c r="H34" s="135"/>
      <c r="I34" s="135"/>
      <c r="J34" s="136"/>
      <c r="K34" s="137"/>
      <c r="L34" s="87"/>
      <c r="M34" s="87"/>
      <c r="N34" s="87"/>
      <c r="O34" s="138"/>
      <c r="P34" s="139"/>
      <c r="Q34" s="87"/>
      <c r="R34" s="87"/>
      <c r="S34" s="87"/>
      <c r="T34" s="140"/>
      <c r="U34" s="141"/>
      <c r="V34" s="87"/>
      <c r="W34" s="87"/>
      <c r="X34" s="87"/>
      <c r="Y34" s="138"/>
      <c r="Z34" s="139">
        <v>10</v>
      </c>
      <c r="AA34" s="87">
        <v>0</v>
      </c>
      <c r="AB34" s="87">
        <v>4</v>
      </c>
      <c r="AC34" s="87" t="s">
        <v>58</v>
      </c>
      <c r="AD34" s="140">
        <v>4</v>
      </c>
      <c r="AE34" s="141"/>
      <c r="AF34" s="87"/>
      <c r="AG34" s="87"/>
      <c r="AH34" s="87"/>
      <c r="AI34" s="138"/>
      <c r="AJ34" s="139"/>
      <c r="AK34" s="87"/>
      <c r="AL34" s="87"/>
      <c r="AM34" s="87"/>
      <c r="AN34" s="140"/>
      <c r="AO34" s="90">
        <f>A32</f>
        <v>25</v>
      </c>
      <c r="AP34" s="176"/>
    </row>
    <row r="35" spans="1:42" s="49" customFormat="1" ht="14.25">
      <c r="A35" s="134">
        <v>28</v>
      </c>
      <c r="B35" s="48" t="s">
        <v>149</v>
      </c>
      <c r="C35" s="84" t="s">
        <v>25</v>
      </c>
      <c r="D35" s="46">
        <f t="shared" si="7"/>
        <v>10</v>
      </c>
      <c r="E35" s="47">
        <f t="shared" si="8"/>
        <v>2</v>
      </c>
      <c r="F35" s="134"/>
      <c r="G35" s="135"/>
      <c r="H35" s="135"/>
      <c r="I35" s="135"/>
      <c r="J35" s="136"/>
      <c r="K35" s="137"/>
      <c r="L35" s="87"/>
      <c r="M35" s="87"/>
      <c r="N35" s="87"/>
      <c r="O35" s="138"/>
      <c r="P35" s="139"/>
      <c r="Q35" s="87"/>
      <c r="R35" s="87"/>
      <c r="S35" s="87"/>
      <c r="T35" s="140"/>
      <c r="U35" s="141"/>
      <c r="V35" s="87"/>
      <c r="W35" s="87"/>
      <c r="X35" s="87"/>
      <c r="Y35" s="138"/>
      <c r="Z35" s="139">
        <v>4</v>
      </c>
      <c r="AA35" s="87">
        <v>0</v>
      </c>
      <c r="AB35" s="87">
        <v>6</v>
      </c>
      <c r="AC35" s="87" t="s">
        <v>113</v>
      </c>
      <c r="AD35" s="140">
        <v>2</v>
      </c>
      <c r="AE35" s="141"/>
      <c r="AF35" s="87"/>
      <c r="AG35" s="87"/>
      <c r="AH35" s="87"/>
      <c r="AI35" s="138"/>
      <c r="AJ35" s="139"/>
      <c r="AK35" s="87"/>
      <c r="AL35" s="87"/>
      <c r="AM35" s="87"/>
      <c r="AN35" s="140"/>
      <c r="AO35" s="90">
        <f>A33</f>
        <v>26</v>
      </c>
      <c r="AP35" s="176"/>
    </row>
    <row r="36" spans="1:42" s="49" customFormat="1" ht="14.25">
      <c r="A36" s="46">
        <v>29</v>
      </c>
      <c r="B36" s="48" t="s">
        <v>150</v>
      </c>
      <c r="C36" s="84" t="s">
        <v>26</v>
      </c>
      <c r="D36" s="46">
        <f t="shared" si="7"/>
        <v>10</v>
      </c>
      <c r="E36" s="47">
        <f t="shared" si="8"/>
        <v>2</v>
      </c>
      <c r="F36" s="134"/>
      <c r="G36" s="135"/>
      <c r="H36" s="135"/>
      <c r="I36" s="135"/>
      <c r="J36" s="136"/>
      <c r="K36" s="137"/>
      <c r="L36" s="87"/>
      <c r="M36" s="87"/>
      <c r="N36" s="87"/>
      <c r="O36" s="138"/>
      <c r="P36" s="139"/>
      <c r="Q36" s="87"/>
      <c r="R36" s="87"/>
      <c r="S36" s="87"/>
      <c r="T36" s="140"/>
      <c r="U36" s="141"/>
      <c r="V36" s="87"/>
      <c r="W36" s="87"/>
      <c r="X36" s="87"/>
      <c r="Y36" s="138"/>
      <c r="Z36" s="139"/>
      <c r="AA36" s="87"/>
      <c r="AB36" s="87"/>
      <c r="AC36" s="87"/>
      <c r="AD36" s="140"/>
      <c r="AE36" s="141"/>
      <c r="AF36" s="87"/>
      <c r="AG36" s="87"/>
      <c r="AH36" s="87"/>
      <c r="AI36" s="138"/>
      <c r="AJ36" s="139">
        <v>10</v>
      </c>
      <c r="AK36" s="87">
        <v>0</v>
      </c>
      <c r="AL36" s="87">
        <v>0</v>
      </c>
      <c r="AM36" s="87" t="s">
        <v>113</v>
      </c>
      <c r="AN36" s="140">
        <v>2</v>
      </c>
      <c r="AO36" s="90" t="s">
        <v>111</v>
      </c>
      <c r="AP36" s="176"/>
    </row>
    <row r="37" spans="1:42" s="49" customFormat="1" ht="14.25">
      <c r="A37" s="134">
        <v>30</v>
      </c>
      <c r="B37" s="48" t="s">
        <v>151</v>
      </c>
      <c r="C37" s="84" t="s">
        <v>27</v>
      </c>
      <c r="D37" s="46">
        <f t="shared" si="7"/>
        <v>8</v>
      </c>
      <c r="E37" s="47">
        <f t="shared" si="8"/>
        <v>3</v>
      </c>
      <c r="F37" s="134"/>
      <c r="G37" s="135"/>
      <c r="H37" s="135"/>
      <c r="I37" s="135"/>
      <c r="J37" s="136"/>
      <c r="K37" s="137"/>
      <c r="L37" s="87"/>
      <c r="M37" s="87"/>
      <c r="N37" s="87"/>
      <c r="O37" s="138"/>
      <c r="P37" s="139"/>
      <c r="Q37" s="87"/>
      <c r="R37" s="87"/>
      <c r="S37" s="87"/>
      <c r="T37" s="140"/>
      <c r="U37" s="141"/>
      <c r="V37" s="87"/>
      <c r="W37" s="87"/>
      <c r="X37" s="87"/>
      <c r="Y37" s="138"/>
      <c r="Z37" s="139"/>
      <c r="AA37" s="87"/>
      <c r="AB37" s="87"/>
      <c r="AC37" s="87"/>
      <c r="AD37" s="140"/>
      <c r="AE37" s="141"/>
      <c r="AF37" s="87"/>
      <c r="AG37" s="87"/>
      <c r="AH37" s="87"/>
      <c r="AI37" s="138"/>
      <c r="AJ37" s="139">
        <v>8</v>
      </c>
      <c r="AK37" s="87">
        <v>0</v>
      </c>
      <c r="AL37" s="87">
        <v>0</v>
      </c>
      <c r="AM37" s="87" t="s">
        <v>113</v>
      </c>
      <c r="AN37" s="140">
        <v>3</v>
      </c>
      <c r="AO37" s="168" t="s">
        <v>127</v>
      </c>
      <c r="AP37" s="176"/>
    </row>
    <row r="38" spans="1:42" s="49" customFormat="1" ht="14.25">
      <c r="A38" s="46">
        <v>31</v>
      </c>
      <c r="B38" s="48" t="s">
        <v>152</v>
      </c>
      <c r="C38" s="84" t="s">
        <v>103</v>
      </c>
      <c r="D38" s="46">
        <f t="shared" si="7"/>
        <v>8</v>
      </c>
      <c r="E38" s="47">
        <f t="shared" si="8"/>
        <v>3</v>
      </c>
      <c r="F38" s="134">
        <v>8</v>
      </c>
      <c r="G38" s="135">
        <v>0</v>
      </c>
      <c r="H38" s="135">
        <v>0</v>
      </c>
      <c r="I38" s="135" t="s">
        <v>58</v>
      </c>
      <c r="J38" s="136">
        <v>3</v>
      </c>
      <c r="K38" s="137"/>
      <c r="L38" s="87"/>
      <c r="M38" s="87"/>
      <c r="N38" s="87"/>
      <c r="O38" s="138"/>
      <c r="P38" s="139"/>
      <c r="Q38" s="87"/>
      <c r="R38" s="87"/>
      <c r="S38" s="87"/>
      <c r="T38" s="140"/>
      <c r="U38" s="141"/>
      <c r="V38" s="87"/>
      <c r="W38" s="87"/>
      <c r="X38" s="87"/>
      <c r="Y38" s="138"/>
      <c r="Z38" s="139"/>
      <c r="AA38" s="87"/>
      <c r="AB38" s="87"/>
      <c r="AC38" s="87"/>
      <c r="AD38" s="140"/>
      <c r="AE38" s="141"/>
      <c r="AF38" s="87"/>
      <c r="AG38" s="87"/>
      <c r="AH38" s="87"/>
      <c r="AI38" s="138"/>
      <c r="AJ38" s="139"/>
      <c r="AK38" s="87"/>
      <c r="AL38" s="87"/>
      <c r="AM38" s="87"/>
      <c r="AN38" s="140"/>
      <c r="AO38" s="90"/>
      <c r="AP38" s="176"/>
    </row>
    <row r="39" spans="1:42" s="49" customFormat="1" ht="14.25">
      <c r="A39" s="134">
        <v>32</v>
      </c>
      <c r="B39" s="48" t="s">
        <v>153</v>
      </c>
      <c r="C39" s="84" t="s">
        <v>104</v>
      </c>
      <c r="D39" s="46">
        <f t="shared" si="7"/>
        <v>8</v>
      </c>
      <c r="E39" s="47">
        <f t="shared" si="8"/>
        <v>3</v>
      </c>
      <c r="F39" s="134"/>
      <c r="G39" s="135"/>
      <c r="H39" s="135"/>
      <c r="I39" s="135"/>
      <c r="J39" s="136"/>
      <c r="K39" s="137">
        <v>8</v>
      </c>
      <c r="L39" s="87">
        <v>0</v>
      </c>
      <c r="M39" s="87">
        <v>0</v>
      </c>
      <c r="N39" s="87" t="s">
        <v>58</v>
      </c>
      <c r="O39" s="138">
        <v>3</v>
      </c>
      <c r="P39" s="139"/>
      <c r="Q39" s="87"/>
      <c r="R39" s="87"/>
      <c r="S39" s="87"/>
      <c r="T39" s="140"/>
      <c r="U39" s="141"/>
      <c r="V39" s="87"/>
      <c r="W39" s="87"/>
      <c r="X39" s="87"/>
      <c r="Y39" s="138"/>
      <c r="Z39" s="139"/>
      <c r="AA39" s="87"/>
      <c r="AB39" s="87"/>
      <c r="AC39" s="87"/>
      <c r="AD39" s="140"/>
      <c r="AE39" s="141"/>
      <c r="AF39" s="87"/>
      <c r="AG39" s="87"/>
      <c r="AH39" s="87"/>
      <c r="AI39" s="138"/>
      <c r="AJ39" s="139"/>
      <c r="AK39" s="87"/>
      <c r="AL39" s="87"/>
      <c r="AM39" s="87"/>
      <c r="AN39" s="140"/>
      <c r="AO39" s="90">
        <f>A38</f>
        <v>31</v>
      </c>
      <c r="AP39" s="176"/>
    </row>
    <row r="40" spans="1:42" s="49" customFormat="1" ht="14.25">
      <c r="A40" s="46">
        <v>33</v>
      </c>
      <c r="B40" s="48" t="s">
        <v>154</v>
      </c>
      <c r="C40" s="84" t="s">
        <v>105</v>
      </c>
      <c r="D40" s="46">
        <f t="shared" si="7"/>
        <v>8</v>
      </c>
      <c r="E40" s="47">
        <f t="shared" si="8"/>
        <v>2</v>
      </c>
      <c r="F40" s="134"/>
      <c r="G40" s="135"/>
      <c r="H40" s="135"/>
      <c r="I40" s="135"/>
      <c r="J40" s="136"/>
      <c r="K40" s="137"/>
      <c r="L40" s="87"/>
      <c r="M40" s="87"/>
      <c r="N40" s="87"/>
      <c r="O40" s="138"/>
      <c r="P40" s="139">
        <v>0</v>
      </c>
      <c r="Q40" s="87">
        <v>0</v>
      </c>
      <c r="R40" s="87">
        <v>8</v>
      </c>
      <c r="S40" s="87" t="s">
        <v>113</v>
      </c>
      <c r="T40" s="140">
        <v>2</v>
      </c>
      <c r="U40" s="141"/>
      <c r="V40" s="87"/>
      <c r="W40" s="87"/>
      <c r="X40" s="87"/>
      <c r="Y40" s="138"/>
      <c r="Z40" s="139"/>
      <c r="AA40" s="87"/>
      <c r="AB40" s="87"/>
      <c r="AC40" s="87"/>
      <c r="AD40" s="140"/>
      <c r="AE40" s="141"/>
      <c r="AF40" s="87"/>
      <c r="AG40" s="87"/>
      <c r="AH40" s="87"/>
      <c r="AI40" s="138"/>
      <c r="AJ40" s="139"/>
      <c r="AK40" s="87"/>
      <c r="AL40" s="87"/>
      <c r="AM40" s="87"/>
      <c r="AN40" s="140"/>
      <c r="AO40" s="90">
        <f>A38</f>
        <v>31</v>
      </c>
      <c r="AP40" s="176"/>
    </row>
    <row r="41" spans="1:42" s="49" customFormat="1" ht="14.25">
      <c r="A41" s="134">
        <v>34</v>
      </c>
      <c r="B41" s="48" t="s">
        <v>155</v>
      </c>
      <c r="C41" s="84" t="s">
        <v>81</v>
      </c>
      <c r="D41" s="46">
        <f t="shared" si="7"/>
        <v>10</v>
      </c>
      <c r="E41" s="47">
        <f t="shared" si="8"/>
        <v>3</v>
      </c>
      <c r="F41" s="134"/>
      <c r="G41" s="135"/>
      <c r="H41" s="135"/>
      <c r="I41" s="135"/>
      <c r="J41" s="136"/>
      <c r="K41" s="137">
        <v>6</v>
      </c>
      <c r="L41" s="87">
        <v>0</v>
      </c>
      <c r="M41" s="87">
        <v>4</v>
      </c>
      <c r="N41" s="87" t="s">
        <v>113</v>
      </c>
      <c r="O41" s="138">
        <v>3</v>
      </c>
      <c r="P41" s="139"/>
      <c r="Q41" s="87"/>
      <c r="R41" s="87"/>
      <c r="S41" s="87"/>
      <c r="T41" s="140"/>
      <c r="U41" s="141"/>
      <c r="V41" s="87"/>
      <c r="W41" s="87"/>
      <c r="X41" s="87"/>
      <c r="Y41" s="138"/>
      <c r="Z41" s="139"/>
      <c r="AA41" s="87"/>
      <c r="AB41" s="87"/>
      <c r="AC41" s="87"/>
      <c r="AD41" s="140"/>
      <c r="AE41" s="141"/>
      <c r="AF41" s="87"/>
      <c r="AG41" s="87"/>
      <c r="AH41" s="87"/>
      <c r="AI41" s="138"/>
      <c r="AJ41" s="139"/>
      <c r="AK41" s="87"/>
      <c r="AL41" s="87"/>
      <c r="AM41" s="87"/>
      <c r="AN41" s="140"/>
      <c r="AO41" s="90">
        <v>23</v>
      </c>
      <c r="AP41" s="176"/>
    </row>
    <row r="42" spans="1:42" s="49" customFormat="1" ht="15" thickBot="1">
      <c r="A42" s="46">
        <v>35</v>
      </c>
      <c r="B42" s="92" t="s">
        <v>156</v>
      </c>
      <c r="C42" s="144" t="s">
        <v>28</v>
      </c>
      <c r="D42" s="46">
        <f t="shared" si="7"/>
        <v>18</v>
      </c>
      <c r="E42" s="47">
        <f t="shared" si="8"/>
        <v>5</v>
      </c>
      <c r="F42" s="143"/>
      <c r="G42" s="88"/>
      <c r="H42" s="88"/>
      <c r="I42" s="88"/>
      <c r="J42" s="145"/>
      <c r="K42" s="146"/>
      <c r="L42" s="91"/>
      <c r="M42" s="91"/>
      <c r="N42" s="91"/>
      <c r="O42" s="158"/>
      <c r="P42" s="159">
        <v>10</v>
      </c>
      <c r="Q42" s="91">
        <v>4</v>
      </c>
      <c r="R42" s="91">
        <v>4</v>
      </c>
      <c r="S42" s="91" t="s">
        <v>58</v>
      </c>
      <c r="T42" s="160">
        <v>5</v>
      </c>
      <c r="U42" s="161"/>
      <c r="V42" s="91"/>
      <c r="W42" s="91"/>
      <c r="X42" s="91"/>
      <c r="Y42" s="158"/>
      <c r="Z42" s="159"/>
      <c r="AA42" s="91"/>
      <c r="AB42" s="91"/>
      <c r="AC42" s="91"/>
      <c r="AD42" s="160"/>
      <c r="AE42" s="161"/>
      <c r="AF42" s="91"/>
      <c r="AG42" s="91"/>
      <c r="AH42" s="91"/>
      <c r="AI42" s="158"/>
      <c r="AJ42" s="159"/>
      <c r="AK42" s="91"/>
      <c r="AL42" s="91"/>
      <c r="AM42" s="91"/>
      <c r="AN42" s="160"/>
      <c r="AO42" s="148">
        <f>A41</f>
        <v>34</v>
      </c>
      <c r="AP42" s="176"/>
    </row>
    <row r="43" spans="1:41" s="44" customFormat="1" ht="15" thickBot="1">
      <c r="A43" s="201" t="s">
        <v>29</v>
      </c>
      <c r="B43" s="202"/>
      <c r="C43" s="203"/>
      <c r="D43" s="38">
        <f>SUM(D44:D52)</f>
        <v>98</v>
      </c>
      <c r="E43" s="39">
        <f>SUM(E44:E52)</f>
        <v>29</v>
      </c>
      <c r="F43" s="56">
        <f aca="true" t="shared" si="9" ref="F43:AN43">SUM(F44:F52)</f>
        <v>0</v>
      </c>
      <c r="G43" s="39">
        <f t="shared" si="9"/>
        <v>0</v>
      </c>
      <c r="H43" s="39">
        <f t="shared" si="9"/>
        <v>0</v>
      </c>
      <c r="I43" s="39">
        <f t="shared" si="9"/>
        <v>0</v>
      </c>
      <c r="J43" s="41">
        <f t="shared" si="9"/>
        <v>0</v>
      </c>
      <c r="K43" s="57">
        <f t="shared" si="9"/>
        <v>0</v>
      </c>
      <c r="L43" s="39">
        <f t="shared" si="9"/>
        <v>0</v>
      </c>
      <c r="M43" s="39">
        <f t="shared" si="9"/>
        <v>0</v>
      </c>
      <c r="N43" s="39">
        <f t="shared" si="9"/>
        <v>0</v>
      </c>
      <c r="O43" s="39">
        <f t="shared" si="9"/>
        <v>0</v>
      </c>
      <c r="P43" s="56">
        <f t="shared" si="9"/>
        <v>14</v>
      </c>
      <c r="Q43" s="39">
        <f t="shared" si="9"/>
        <v>0</v>
      </c>
      <c r="R43" s="39">
        <f t="shared" si="9"/>
        <v>4</v>
      </c>
      <c r="S43" s="39">
        <f t="shared" si="9"/>
        <v>0</v>
      </c>
      <c r="T43" s="41">
        <f t="shared" si="9"/>
        <v>6</v>
      </c>
      <c r="U43" s="57">
        <f t="shared" si="9"/>
        <v>20</v>
      </c>
      <c r="V43" s="39">
        <f t="shared" si="9"/>
        <v>4</v>
      </c>
      <c r="W43" s="39">
        <f t="shared" si="9"/>
        <v>8</v>
      </c>
      <c r="X43" s="39">
        <f t="shared" si="9"/>
        <v>0</v>
      </c>
      <c r="Y43" s="39">
        <f t="shared" si="9"/>
        <v>9</v>
      </c>
      <c r="Z43" s="56">
        <f t="shared" si="9"/>
        <v>12</v>
      </c>
      <c r="AA43" s="39">
        <f t="shared" si="9"/>
        <v>4</v>
      </c>
      <c r="AB43" s="39">
        <f t="shared" si="9"/>
        <v>0</v>
      </c>
      <c r="AC43" s="39">
        <f t="shared" si="9"/>
        <v>0</v>
      </c>
      <c r="AD43" s="41">
        <f t="shared" si="9"/>
        <v>4</v>
      </c>
      <c r="AE43" s="57">
        <f t="shared" si="9"/>
        <v>0</v>
      </c>
      <c r="AF43" s="39">
        <f t="shared" si="9"/>
        <v>0</v>
      </c>
      <c r="AG43" s="39">
        <f t="shared" si="9"/>
        <v>12</v>
      </c>
      <c r="AH43" s="39">
        <f t="shared" si="9"/>
        <v>0</v>
      </c>
      <c r="AI43" s="39">
        <f t="shared" si="9"/>
        <v>4</v>
      </c>
      <c r="AJ43" s="56">
        <f t="shared" si="9"/>
        <v>0</v>
      </c>
      <c r="AK43" s="39">
        <f t="shared" si="9"/>
        <v>0</v>
      </c>
      <c r="AL43" s="39">
        <f t="shared" si="9"/>
        <v>20</v>
      </c>
      <c r="AM43" s="39">
        <f t="shared" si="9"/>
        <v>0</v>
      </c>
      <c r="AN43" s="41">
        <f t="shared" si="9"/>
        <v>6</v>
      </c>
      <c r="AO43" s="43"/>
    </row>
    <row r="44" spans="1:42" s="95" customFormat="1" ht="14.25">
      <c r="A44" s="93">
        <v>36</v>
      </c>
      <c r="B44" s="113" t="s">
        <v>65</v>
      </c>
      <c r="C44" s="124" t="s">
        <v>1</v>
      </c>
      <c r="D44" s="93">
        <f>SUM(F44:H44,K44:M44,P44:R44,U44:W44,Z44:AB44,AE44:AG44,AJ44:AL44)</f>
        <v>10</v>
      </c>
      <c r="E44" s="94">
        <f>SUM(J44,O44,T44,Y44,AD44,AI44,AN44)</f>
        <v>3</v>
      </c>
      <c r="F44" s="93"/>
      <c r="G44" s="125"/>
      <c r="H44" s="125"/>
      <c r="I44" s="125"/>
      <c r="J44" s="126"/>
      <c r="K44" s="169"/>
      <c r="L44" s="125"/>
      <c r="M44" s="125"/>
      <c r="N44" s="125"/>
      <c r="O44" s="94"/>
      <c r="P44" s="93">
        <v>6</v>
      </c>
      <c r="Q44" s="125">
        <v>0</v>
      </c>
      <c r="R44" s="125">
        <v>4</v>
      </c>
      <c r="S44" s="125" t="s">
        <v>113</v>
      </c>
      <c r="T44" s="126">
        <v>3</v>
      </c>
      <c r="U44" s="169"/>
      <c r="V44" s="125"/>
      <c r="W44" s="125"/>
      <c r="X44" s="125"/>
      <c r="Y44" s="94"/>
      <c r="Z44" s="93"/>
      <c r="AA44" s="125"/>
      <c r="AB44" s="125"/>
      <c r="AC44" s="125"/>
      <c r="AD44" s="126"/>
      <c r="AE44" s="169"/>
      <c r="AF44" s="125"/>
      <c r="AG44" s="125"/>
      <c r="AH44" s="125"/>
      <c r="AI44" s="94"/>
      <c r="AJ44" s="93"/>
      <c r="AK44" s="125"/>
      <c r="AL44" s="125"/>
      <c r="AM44" s="125"/>
      <c r="AN44" s="126"/>
      <c r="AO44" s="127"/>
      <c r="AP44" s="175"/>
    </row>
    <row r="45" spans="1:42" s="95" customFormat="1" ht="14.25">
      <c r="A45" s="128">
        <v>37</v>
      </c>
      <c r="B45" s="120" t="s">
        <v>30</v>
      </c>
      <c r="C45" s="129" t="s">
        <v>2</v>
      </c>
      <c r="D45" s="93">
        <f aca="true" t="shared" si="10" ref="D45:D52">SUM(F45:H45,K45:M45,P45:R45,U45:W45,Z45:AB45,AE45:AG45,AJ45:AL45)</f>
        <v>16</v>
      </c>
      <c r="E45" s="94">
        <f aca="true" t="shared" si="11" ref="E45:E52">SUM(J45,O45,T45,Y45,AD45,AI45,AN45)</f>
        <v>4</v>
      </c>
      <c r="F45" s="128"/>
      <c r="G45" s="103"/>
      <c r="H45" s="103"/>
      <c r="I45" s="103"/>
      <c r="J45" s="130"/>
      <c r="K45" s="131"/>
      <c r="L45" s="103"/>
      <c r="M45" s="103"/>
      <c r="N45" s="103"/>
      <c r="O45" s="132"/>
      <c r="P45" s="128"/>
      <c r="Q45" s="103"/>
      <c r="R45" s="103"/>
      <c r="S45" s="103"/>
      <c r="T45" s="130"/>
      <c r="U45" s="131">
        <v>8</v>
      </c>
      <c r="V45" s="103">
        <v>0</v>
      </c>
      <c r="W45" s="103">
        <v>8</v>
      </c>
      <c r="X45" s="103" t="s">
        <v>58</v>
      </c>
      <c r="Y45" s="132">
        <v>4</v>
      </c>
      <c r="Z45" s="128"/>
      <c r="AA45" s="103"/>
      <c r="AB45" s="103"/>
      <c r="AC45" s="103"/>
      <c r="AD45" s="130"/>
      <c r="AE45" s="131"/>
      <c r="AF45" s="103"/>
      <c r="AG45" s="103"/>
      <c r="AH45" s="103"/>
      <c r="AI45" s="132"/>
      <c r="AJ45" s="128"/>
      <c r="AK45" s="103"/>
      <c r="AL45" s="103"/>
      <c r="AM45" s="103"/>
      <c r="AN45" s="130"/>
      <c r="AO45" s="133">
        <f>A44</f>
        <v>36</v>
      </c>
      <c r="AP45" s="175"/>
    </row>
    <row r="46" spans="1:42" s="95" customFormat="1" ht="14.25">
      <c r="A46" s="93">
        <v>38</v>
      </c>
      <c r="B46" s="120" t="s">
        <v>3</v>
      </c>
      <c r="C46" s="129" t="s">
        <v>165</v>
      </c>
      <c r="D46" s="93">
        <f t="shared" si="10"/>
        <v>8</v>
      </c>
      <c r="E46" s="94">
        <f t="shared" si="11"/>
        <v>3</v>
      </c>
      <c r="F46" s="128"/>
      <c r="G46" s="103"/>
      <c r="H46" s="103"/>
      <c r="I46" s="103"/>
      <c r="J46" s="130"/>
      <c r="K46" s="131"/>
      <c r="L46" s="103"/>
      <c r="M46" s="103"/>
      <c r="N46" s="103"/>
      <c r="O46" s="132"/>
      <c r="P46" s="128">
        <v>8</v>
      </c>
      <c r="Q46" s="103">
        <v>0</v>
      </c>
      <c r="R46" s="103">
        <v>0</v>
      </c>
      <c r="S46" s="103" t="s">
        <v>58</v>
      </c>
      <c r="T46" s="130">
        <v>3</v>
      </c>
      <c r="U46" s="131"/>
      <c r="V46" s="103"/>
      <c r="W46" s="103"/>
      <c r="X46" s="103"/>
      <c r="Y46" s="132"/>
      <c r="Z46" s="128"/>
      <c r="AA46" s="103"/>
      <c r="AB46" s="103"/>
      <c r="AC46" s="103"/>
      <c r="AD46" s="130"/>
      <c r="AE46" s="131"/>
      <c r="AF46" s="103"/>
      <c r="AG46" s="103"/>
      <c r="AH46" s="103"/>
      <c r="AI46" s="132"/>
      <c r="AJ46" s="128"/>
      <c r="AK46" s="103"/>
      <c r="AL46" s="103"/>
      <c r="AM46" s="103"/>
      <c r="AN46" s="130"/>
      <c r="AO46" s="133"/>
      <c r="AP46" s="175"/>
    </row>
    <row r="47" spans="1:42" s="95" customFormat="1" ht="14.25">
      <c r="A47" s="128">
        <v>39</v>
      </c>
      <c r="B47" s="120" t="s">
        <v>31</v>
      </c>
      <c r="C47" s="129" t="s">
        <v>166</v>
      </c>
      <c r="D47" s="93">
        <f t="shared" si="10"/>
        <v>8</v>
      </c>
      <c r="E47" s="94">
        <f t="shared" si="11"/>
        <v>2</v>
      </c>
      <c r="F47" s="128"/>
      <c r="G47" s="103"/>
      <c r="H47" s="103"/>
      <c r="I47" s="103"/>
      <c r="J47" s="130"/>
      <c r="K47" s="131"/>
      <c r="L47" s="103"/>
      <c r="M47" s="103"/>
      <c r="N47" s="103"/>
      <c r="O47" s="132"/>
      <c r="P47" s="128"/>
      <c r="Q47" s="103"/>
      <c r="R47" s="103"/>
      <c r="S47" s="103"/>
      <c r="T47" s="130"/>
      <c r="U47" s="131">
        <v>4</v>
      </c>
      <c r="V47" s="103">
        <v>4</v>
      </c>
      <c r="W47" s="103">
        <v>0</v>
      </c>
      <c r="X47" s="103" t="s">
        <v>113</v>
      </c>
      <c r="Y47" s="132">
        <v>2</v>
      </c>
      <c r="Z47" s="128"/>
      <c r="AA47" s="103"/>
      <c r="AB47" s="103"/>
      <c r="AC47" s="103"/>
      <c r="AD47" s="130"/>
      <c r="AE47" s="131"/>
      <c r="AF47" s="103"/>
      <c r="AG47" s="103"/>
      <c r="AH47" s="103"/>
      <c r="AI47" s="132"/>
      <c r="AJ47" s="128"/>
      <c r="AK47" s="103"/>
      <c r="AL47" s="103"/>
      <c r="AM47" s="103"/>
      <c r="AN47" s="130"/>
      <c r="AO47" s="133">
        <f>A46</f>
        <v>38</v>
      </c>
      <c r="AP47" s="175"/>
    </row>
    <row r="48" spans="1:42" s="95" customFormat="1" ht="14.25">
      <c r="A48" s="93">
        <v>40</v>
      </c>
      <c r="B48" s="120" t="s">
        <v>171</v>
      </c>
      <c r="C48" s="129" t="s">
        <v>167</v>
      </c>
      <c r="D48" s="93">
        <f t="shared" si="10"/>
        <v>8</v>
      </c>
      <c r="E48" s="94">
        <f t="shared" si="11"/>
        <v>2</v>
      </c>
      <c r="F48" s="128"/>
      <c r="G48" s="103"/>
      <c r="H48" s="103"/>
      <c r="I48" s="103"/>
      <c r="J48" s="130"/>
      <c r="K48" s="131"/>
      <c r="L48" s="103"/>
      <c r="M48" s="103"/>
      <c r="N48" s="103"/>
      <c r="O48" s="132"/>
      <c r="P48" s="128"/>
      <c r="Q48" s="103"/>
      <c r="R48" s="103"/>
      <c r="S48" s="103"/>
      <c r="T48" s="130"/>
      <c r="U48" s="131"/>
      <c r="V48" s="103"/>
      <c r="W48" s="103"/>
      <c r="X48" s="103"/>
      <c r="Y48" s="132"/>
      <c r="Z48" s="128">
        <v>8</v>
      </c>
      <c r="AA48" s="103">
        <v>0</v>
      </c>
      <c r="AB48" s="103">
        <v>0</v>
      </c>
      <c r="AC48" s="103" t="s">
        <v>113</v>
      </c>
      <c r="AD48" s="130">
        <v>2</v>
      </c>
      <c r="AE48" s="131"/>
      <c r="AF48" s="103"/>
      <c r="AG48" s="103"/>
      <c r="AH48" s="103"/>
      <c r="AI48" s="132"/>
      <c r="AJ48" s="128"/>
      <c r="AK48" s="103"/>
      <c r="AL48" s="103"/>
      <c r="AM48" s="103"/>
      <c r="AN48" s="130"/>
      <c r="AO48" s="133">
        <f>A47</f>
        <v>39</v>
      </c>
      <c r="AP48" s="175"/>
    </row>
    <row r="49" spans="1:42" s="95" customFormat="1" ht="14.25">
      <c r="A49" s="128">
        <v>41</v>
      </c>
      <c r="B49" s="120" t="s">
        <v>32</v>
      </c>
      <c r="C49" s="129" t="s">
        <v>82</v>
      </c>
      <c r="D49" s="93">
        <f t="shared" si="10"/>
        <v>8</v>
      </c>
      <c r="E49" s="94">
        <f t="shared" si="11"/>
        <v>3</v>
      </c>
      <c r="F49" s="128"/>
      <c r="G49" s="103"/>
      <c r="H49" s="103"/>
      <c r="I49" s="103"/>
      <c r="J49" s="130"/>
      <c r="K49" s="131"/>
      <c r="L49" s="103"/>
      <c r="M49" s="103"/>
      <c r="N49" s="103"/>
      <c r="O49" s="132"/>
      <c r="P49" s="128"/>
      <c r="Q49" s="103"/>
      <c r="R49" s="103"/>
      <c r="S49" s="103"/>
      <c r="T49" s="130"/>
      <c r="U49" s="131">
        <v>8</v>
      </c>
      <c r="V49" s="103">
        <v>0</v>
      </c>
      <c r="W49" s="103">
        <v>0</v>
      </c>
      <c r="X49" s="103" t="s">
        <v>113</v>
      </c>
      <c r="Y49" s="132">
        <v>3</v>
      </c>
      <c r="Z49" s="128"/>
      <c r="AA49" s="103"/>
      <c r="AB49" s="103"/>
      <c r="AC49" s="103"/>
      <c r="AD49" s="130"/>
      <c r="AE49" s="131"/>
      <c r="AF49" s="103"/>
      <c r="AG49" s="103"/>
      <c r="AH49" s="103"/>
      <c r="AI49" s="132"/>
      <c r="AJ49" s="128"/>
      <c r="AK49" s="103"/>
      <c r="AL49" s="103"/>
      <c r="AM49" s="103"/>
      <c r="AN49" s="130"/>
      <c r="AO49" s="133"/>
      <c r="AP49" s="175"/>
    </row>
    <row r="50" spans="1:42" s="95" customFormat="1" ht="14.25">
      <c r="A50" s="93">
        <v>42</v>
      </c>
      <c r="B50" s="120" t="s">
        <v>33</v>
      </c>
      <c r="C50" s="129" t="s">
        <v>83</v>
      </c>
      <c r="D50" s="93">
        <f t="shared" si="10"/>
        <v>8</v>
      </c>
      <c r="E50" s="94">
        <f t="shared" si="11"/>
        <v>2</v>
      </c>
      <c r="F50" s="128"/>
      <c r="G50" s="103"/>
      <c r="H50" s="103"/>
      <c r="I50" s="103"/>
      <c r="J50" s="130"/>
      <c r="K50" s="131"/>
      <c r="L50" s="103"/>
      <c r="M50" s="103"/>
      <c r="N50" s="103"/>
      <c r="O50" s="132"/>
      <c r="P50" s="128"/>
      <c r="Q50" s="103"/>
      <c r="R50" s="103"/>
      <c r="S50" s="103"/>
      <c r="T50" s="130"/>
      <c r="U50" s="131"/>
      <c r="V50" s="103"/>
      <c r="W50" s="103"/>
      <c r="X50" s="103"/>
      <c r="Y50" s="132"/>
      <c r="Z50" s="128">
        <v>4</v>
      </c>
      <c r="AA50" s="103">
        <v>4</v>
      </c>
      <c r="AB50" s="103">
        <v>0</v>
      </c>
      <c r="AC50" s="103" t="s">
        <v>58</v>
      </c>
      <c r="AD50" s="130">
        <v>2</v>
      </c>
      <c r="AE50" s="131"/>
      <c r="AF50" s="103"/>
      <c r="AG50" s="103"/>
      <c r="AH50" s="103"/>
      <c r="AI50" s="132"/>
      <c r="AJ50" s="128"/>
      <c r="AK50" s="103"/>
      <c r="AL50" s="103"/>
      <c r="AM50" s="103"/>
      <c r="AN50" s="130"/>
      <c r="AO50" s="133">
        <f>A49</f>
        <v>41</v>
      </c>
      <c r="AP50" s="175"/>
    </row>
    <row r="51" spans="1:42" s="95" customFormat="1" ht="14.25">
      <c r="A51" s="128">
        <v>43</v>
      </c>
      <c r="B51" s="120" t="s">
        <v>34</v>
      </c>
      <c r="C51" s="129" t="s">
        <v>84</v>
      </c>
      <c r="D51" s="93">
        <f t="shared" si="10"/>
        <v>12</v>
      </c>
      <c r="E51" s="94">
        <f t="shared" si="11"/>
        <v>4</v>
      </c>
      <c r="F51" s="128"/>
      <c r="G51" s="103"/>
      <c r="H51" s="103"/>
      <c r="I51" s="103"/>
      <c r="J51" s="130"/>
      <c r="K51" s="131"/>
      <c r="L51" s="103"/>
      <c r="M51" s="103"/>
      <c r="N51" s="103"/>
      <c r="O51" s="132"/>
      <c r="P51" s="128"/>
      <c r="Q51" s="103"/>
      <c r="R51" s="103"/>
      <c r="S51" s="103"/>
      <c r="T51" s="130"/>
      <c r="U51" s="131"/>
      <c r="V51" s="103"/>
      <c r="W51" s="103"/>
      <c r="X51" s="103"/>
      <c r="Y51" s="132"/>
      <c r="Z51" s="128"/>
      <c r="AA51" s="103"/>
      <c r="AB51" s="103"/>
      <c r="AC51" s="103"/>
      <c r="AD51" s="130"/>
      <c r="AE51" s="131">
        <v>0</v>
      </c>
      <c r="AF51" s="103">
        <v>0</v>
      </c>
      <c r="AG51" s="103">
        <v>12</v>
      </c>
      <c r="AH51" s="103" t="s">
        <v>113</v>
      </c>
      <c r="AI51" s="132">
        <v>4</v>
      </c>
      <c r="AJ51" s="128"/>
      <c r="AK51" s="103"/>
      <c r="AL51" s="103"/>
      <c r="AM51" s="103"/>
      <c r="AN51" s="130"/>
      <c r="AO51" s="133">
        <f>A44</f>
        <v>36</v>
      </c>
      <c r="AP51" s="175"/>
    </row>
    <row r="52" spans="1:42" s="95" customFormat="1" ht="15" thickBot="1">
      <c r="A52" s="93">
        <v>44</v>
      </c>
      <c r="B52" s="120" t="s">
        <v>35</v>
      </c>
      <c r="C52" s="129" t="s">
        <v>85</v>
      </c>
      <c r="D52" s="93">
        <f t="shared" si="10"/>
        <v>20</v>
      </c>
      <c r="E52" s="94">
        <f t="shared" si="11"/>
        <v>6</v>
      </c>
      <c r="F52" s="128"/>
      <c r="G52" s="103"/>
      <c r="H52" s="103"/>
      <c r="I52" s="103"/>
      <c r="J52" s="130"/>
      <c r="K52" s="131"/>
      <c r="L52" s="103"/>
      <c r="M52" s="103"/>
      <c r="N52" s="103"/>
      <c r="O52" s="132"/>
      <c r="P52" s="128"/>
      <c r="Q52" s="103"/>
      <c r="R52" s="103"/>
      <c r="S52" s="103"/>
      <c r="T52" s="130"/>
      <c r="U52" s="131"/>
      <c r="V52" s="103"/>
      <c r="W52" s="103"/>
      <c r="X52" s="103"/>
      <c r="Y52" s="132"/>
      <c r="Z52" s="128"/>
      <c r="AA52" s="103"/>
      <c r="AB52" s="103"/>
      <c r="AC52" s="103"/>
      <c r="AD52" s="130"/>
      <c r="AE52" s="131"/>
      <c r="AF52" s="103"/>
      <c r="AG52" s="103"/>
      <c r="AH52" s="103"/>
      <c r="AI52" s="132"/>
      <c r="AJ52" s="128">
        <v>0</v>
      </c>
      <c r="AK52" s="103">
        <v>0</v>
      </c>
      <c r="AL52" s="103">
        <v>20</v>
      </c>
      <c r="AM52" s="103" t="s">
        <v>58</v>
      </c>
      <c r="AN52" s="130">
        <v>6</v>
      </c>
      <c r="AO52" s="133">
        <f>A44</f>
        <v>36</v>
      </c>
      <c r="AP52" s="175"/>
    </row>
    <row r="53" spans="1:41" s="44" customFormat="1" ht="15" thickBot="1">
      <c r="A53" s="201" t="s">
        <v>36</v>
      </c>
      <c r="B53" s="202"/>
      <c r="C53" s="203"/>
      <c r="D53" s="38">
        <f aca="true" t="shared" si="12" ref="D53:AN53">SUM(D54:D59)</f>
        <v>78</v>
      </c>
      <c r="E53" s="39">
        <f t="shared" si="12"/>
        <v>20</v>
      </c>
      <c r="F53" s="38">
        <f t="shared" si="12"/>
        <v>0</v>
      </c>
      <c r="G53" s="40">
        <f t="shared" si="12"/>
        <v>0</v>
      </c>
      <c r="H53" s="40">
        <f t="shared" si="12"/>
        <v>0</v>
      </c>
      <c r="I53" s="40">
        <f t="shared" si="12"/>
        <v>0</v>
      </c>
      <c r="J53" s="41">
        <f t="shared" si="12"/>
        <v>0</v>
      </c>
      <c r="K53" s="42">
        <f t="shared" si="12"/>
        <v>0</v>
      </c>
      <c r="L53" s="40">
        <f t="shared" si="12"/>
        <v>0</v>
      </c>
      <c r="M53" s="40">
        <f t="shared" si="12"/>
        <v>0</v>
      </c>
      <c r="N53" s="40">
        <f t="shared" si="12"/>
        <v>0</v>
      </c>
      <c r="O53" s="39">
        <f t="shared" si="12"/>
        <v>0</v>
      </c>
      <c r="P53" s="38">
        <f t="shared" si="12"/>
        <v>0</v>
      </c>
      <c r="Q53" s="40">
        <f t="shared" si="12"/>
        <v>0</v>
      </c>
      <c r="R53" s="40">
        <f t="shared" si="12"/>
        <v>0</v>
      </c>
      <c r="S53" s="40">
        <f t="shared" si="12"/>
        <v>0</v>
      </c>
      <c r="T53" s="41">
        <f t="shared" si="12"/>
        <v>0</v>
      </c>
      <c r="U53" s="42">
        <f t="shared" si="12"/>
        <v>8</v>
      </c>
      <c r="V53" s="40">
        <f t="shared" si="12"/>
        <v>4</v>
      </c>
      <c r="W53" s="40">
        <f t="shared" si="12"/>
        <v>2</v>
      </c>
      <c r="X53" s="40">
        <f t="shared" si="12"/>
        <v>0</v>
      </c>
      <c r="Y53" s="39">
        <f t="shared" si="12"/>
        <v>4</v>
      </c>
      <c r="Z53" s="38">
        <f t="shared" si="12"/>
        <v>24</v>
      </c>
      <c r="AA53" s="40">
        <f t="shared" si="12"/>
        <v>4</v>
      </c>
      <c r="AB53" s="40">
        <f t="shared" si="12"/>
        <v>14</v>
      </c>
      <c r="AC53" s="40">
        <f t="shared" si="12"/>
        <v>0</v>
      </c>
      <c r="AD53" s="41">
        <f t="shared" si="12"/>
        <v>10</v>
      </c>
      <c r="AE53" s="42">
        <f t="shared" si="12"/>
        <v>16</v>
      </c>
      <c r="AF53" s="40">
        <f t="shared" si="12"/>
        <v>0</v>
      </c>
      <c r="AG53" s="40">
        <f t="shared" si="12"/>
        <v>6</v>
      </c>
      <c r="AH53" s="40">
        <f t="shared" si="12"/>
        <v>0</v>
      </c>
      <c r="AI53" s="39">
        <f t="shared" si="12"/>
        <v>6</v>
      </c>
      <c r="AJ53" s="38">
        <f t="shared" si="12"/>
        <v>0</v>
      </c>
      <c r="AK53" s="40">
        <f t="shared" si="12"/>
        <v>0</v>
      </c>
      <c r="AL53" s="40">
        <f t="shared" si="12"/>
        <v>0</v>
      </c>
      <c r="AM53" s="40">
        <f t="shared" si="12"/>
        <v>0</v>
      </c>
      <c r="AN53" s="41">
        <f t="shared" si="12"/>
        <v>0</v>
      </c>
      <c r="AO53" s="43"/>
    </row>
    <row r="54" spans="1:42" s="49" customFormat="1" ht="14.25">
      <c r="A54" s="46">
        <v>45</v>
      </c>
      <c r="B54" s="45" t="s">
        <v>157</v>
      </c>
      <c r="C54" s="85" t="s">
        <v>106</v>
      </c>
      <c r="D54" s="46">
        <f aca="true" t="shared" si="13" ref="D54:D59">SUM(F54:H54,K54:M54,P54:R54,U54:W54,Z54:AB54,AE54:AG54,AJ54:AL54)</f>
        <v>14</v>
      </c>
      <c r="E54" s="47">
        <f aca="true" t="shared" si="14" ref="E54:E59">SUM(J54,O54,T54,Y54,AD54,AI54,AN54)</f>
        <v>4</v>
      </c>
      <c r="F54" s="46"/>
      <c r="G54" s="149"/>
      <c r="H54" s="149"/>
      <c r="I54" s="149"/>
      <c r="J54" s="150"/>
      <c r="K54" s="151"/>
      <c r="L54" s="149"/>
      <c r="M54" s="149"/>
      <c r="N54" s="149"/>
      <c r="O54" s="47"/>
      <c r="P54" s="46"/>
      <c r="Q54" s="149"/>
      <c r="R54" s="149"/>
      <c r="S54" s="149"/>
      <c r="T54" s="150"/>
      <c r="U54" s="151"/>
      <c r="V54" s="149"/>
      <c r="W54" s="149"/>
      <c r="X54" s="149"/>
      <c r="Y54" s="47"/>
      <c r="Z54" s="46">
        <v>8</v>
      </c>
      <c r="AA54" s="149">
        <v>4</v>
      </c>
      <c r="AB54" s="149">
        <v>2</v>
      </c>
      <c r="AC54" s="149" t="s">
        <v>58</v>
      </c>
      <c r="AD54" s="150">
        <v>4</v>
      </c>
      <c r="AE54" s="151"/>
      <c r="AF54" s="149"/>
      <c r="AG54" s="149"/>
      <c r="AH54" s="149"/>
      <c r="AI54" s="47"/>
      <c r="AJ54" s="46"/>
      <c r="AK54" s="149"/>
      <c r="AL54" s="149"/>
      <c r="AM54" s="149"/>
      <c r="AN54" s="150"/>
      <c r="AO54" s="89" t="s">
        <v>158</v>
      </c>
      <c r="AP54" s="176"/>
    </row>
    <row r="55" spans="1:42" s="49" customFormat="1" ht="14.25">
      <c r="A55" s="46">
        <v>46</v>
      </c>
      <c r="B55" s="48" t="s">
        <v>159</v>
      </c>
      <c r="C55" s="84" t="s">
        <v>107</v>
      </c>
      <c r="D55" s="46">
        <f t="shared" si="13"/>
        <v>14</v>
      </c>
      <c r="E55" s="47">
        <f t="shared" si="14"/>
        <v>4</v>
      </c>
      <c r="F55" s="143"/>
      <c r="G55" s="88"/>
      <c r="H55" s="88"/>
      <c r="I55" s="88"/>
      <c r="J55" s="145"/>
      <c r="K55" s="146"/>
      <c r="L55" s="88"/>
      <c r="M55" s="88"/>
      <c r="N55" s="88"/>
      <c r="O55" s="147"/>
      <c r="P55" s="143"/>
      <c r="Q55" s="88"/>
      <c r="R55" s="88"/>
      <c r="S55" s="88"/>
      <c r="T55" s="145"/>
      <c r="U55" s="146"/>
      <c r="V55" s="88"/>
      <c r="W55" s="88"/>
      <c r="X55" s="88"/>
      <c r="Y55" s="147"/>
      <c r="Z55" s="143"/>
      <c r="AA55" s="88"/>
      <c r="AB55" s="88"/>
      <c r="AC55" s="88"/>
      <c r="AD55" s="145"/>
      <c r="AE55" s="146">
        <v>8</v>
      </c>
      <c r="AF55" s="88">
        <v>0</v>
      </c>
      <c r="AG55" s="88">
        <v>6</v>
      </c>
      <c r="AH55" s="88" t="s">
        <v>58</v>
      </c>
      <c r="AI55" s="147">
        <v>4</v>
      </c>
      <c r="AJ55" s="143"/>
      <c r="AK55" s="88"/>
      <c r="AL55" s="88"/>
      <c r="AM55" s="88"/>
      <c r="AN55" s="145"/>
      <c r="AO55" s="90" t="s">
        <v>160</v>
      </c>
      <c r="AP55" s="176"/>
    </row>
    <row r="56" spans="1:42" s="49" customFormat="1" ht="14.25">
      <c r="A56" s="46">
        <v>47</v>
      </c>
      <c r="B56" s="48" t="s">
        <v>161</v>
      </c>
      <c r="C56" s="84" t="s">
        <v>37</v>
      </c>
      <c r="D56" s="46">
        <f t="shared" si="13"/>
        <v>14</v>
      </c>
      <c r="E56" s="47">
        <f t="shared" si="14"/>
        <v>4</v>
      </c>
      <c r="F56" s="134"/>
      <c r="G56" s="135"/>
      <c r="H56" s="135"/>
      <c r="I56" s="135"/>
      <c r="J56" s="136"/>
      <c r="K56" s="137"/>
      <c r="L56" s="135"/>
      <c r="M56" s="135"/>
      <c r="N56" s="135"/>
      <c r="O56" s="142"/>
      <c r="P56" s="134"/>
      <c r="Q56" s="135"/>
      <c r="R56" s="135"/>
      <c r="S56" s="135"/>
      <c r="T56" s="136"/>
      <c r="U56" s="137">
        <v>8</v>
      </c>
      <c r="V56" s="135">
        <v>4</v>
      </c>
      <c r="W56" s="135">
        <v>2</v>
      </c>
      <c r="X56" s="135" t="s">
        <v>58</v>
      </c>
      <c r="Y56" s="142">
        <v>4</v>
      </c>
      <c r="Z56" s="134"/>
      <c r="AA56" s="135"/>
      <c r="AB56" s="135"/>
      <c r="AC56" s="135"/>
      <c r="AD56" s="136"/>
      <c r="AE56" s="137"/>
      <c r="AF56" s="135"/>
      <c r="AG56" s="135"/>
      <c r="AH56" s="135"/>
      <c r="AI56" s="142"/>
      <c r="AJ56" s="134"/>
      <c r="AK56" s="135"/>
      <c r="AL56" s="135"/>
      <c r="AM56" s="135"/>
      <c r="AN56" s="136"/>
      <c r="AO56" s="90">
        <f>A42</f>
        <v>35</v>
      </c>
      <c r="AP56" s="176"/>
    </row>
    <row r="57" spans="1:42" s="49" customFormat="1" ht="14.25">
      <c r="A57" s="134">
        <v>48</v>
      </c>
      <c r="B57" s="48" t="s">
        <v>162</v>
      </c>
      <c r="C57" s="84" t="s">
        <v>38</v>
      </c>
      <c r="D57" s="46">
        <f t="shared" si="13"/>
        <v>10</v>
      </c>
      <c r="E57" s="47">
        <f t="shared" si="14"/>
        <v>3</v>
      </c>
      <c r="F57" s="134"/>
      <c r="G57" s="135"/>
      <c r="H57" s="135"/>
      <c r="I57" s="135"/>
      <c r="J57" s="136"/>
      <c r="K57" s="137"/>
      <c r="L57" s="135"/>
      <c r="M57" s="135"/>
      <c r="N57" s="135"/>
      <c r="O57" s="142"/>
      <c r="P57" s="134"/>
      <c r="Q57" s="135"/>
      <c r="R57" s="135"/>
      <c r="S57" s="135"/>
      <c r="T57" s="136"/>
      <c r="U57" s="137"/>
      <c r="V57" s="135"/>
      <c r="W57" s="135"/>
      <c r="X57" s="135"/>
      <c r="Y57" s="142"/>
      <c r="Z57" s="134">
        <v>6</v>
      </c>
      <c r="AA57" s="135">
        <v>0</v>
      </c>
      <c r="AB57" s="135">
        <v>4</v>
      </c>
      <c r="AC57" s="135" t="s">
        <v>113</v>
      </c>
      <c r="AD57" s="136">
        <v>3</v>
      </c>
      <c r="AE57" s="137"/>
      <c r="AF57" s="135"/>
      <c r="AG57" s="135"/>
      <c r="AH57" s="135"/>
      <c r="AI57" s="142"/>
      <c r="AJ57" s="134"/>
      <c r="AK57" s="135"/>
      <c r="AL57" s="135"/>
      <c r="AM57" s="135"/>
      <c r="AN57" s="136"/>
      <c r="AO57" s="90">
        <f>A33</f>
        <v>26</v>
      </c>
      <c r="AP57" s="176"/>
    </row>
    <row r="58" spans="1:42" s="49" customFormat="1" ht="15">
      <c r="A58" s="134">
        <v>49</v>
      </c>
      <c r="B58" s="48" t="s">
        <v>163</v>
      </c>
      <c r="C58" s="84" t="s">
        <v>172</v>
      </c>
      <c r="D58" s="46">
        <f t="shared" si="13"/>
        <v>18</v>
      </c>
      <c r="E58" s="47">
        <f t="shared" si="14"/>
        <v>3</v>
      </c>
      <c r="F58" s="134"/>
      <c r="G58" s="135"/>
      <c r="H58" s="135"/>
      <c r="I58" s="135"/>
      <c r="J58" s="136"/>
      <c r="K58" s="137"/>
      <c r="L58" s="135"/>
      <c r="M58" s="135"/>
      <c r="N58" s="135"/>
      <c r="O58" s="142"/>
      <c r="P58" s="134"/>
      <c r="Q58" s="135"/>
      <c r="R58" s="135"/>
      <c r="S58" s="135"/>
      <c r="T58" s="136"/>
      <c r="U58" s="137"/>
      <c r="V58" s="135"/>
      <c r="W58" s="135"/>
      <c r="X58" s="135"/>
      <c r="Y58" s="142"/>
      <c r="Z58" s="134">
        <v>10</v>
      </c>
      <c r="AA58" s="135">
        <v>0</v>
      </c>
      <c r="AB58" s="135">
        <v>8</v>
      </c>
      <c r="AC58" s="135" t="s">
        <v>58</v>
      </c>
      <c r="AD58" s="200">
        <v>3</v>
      </c>
      <c r="AE58" s="137"/>
      <c r="AF58" s="135"/>
      <c r="AG58" s="135"/>
      <c r="AH58" s="135"/>
      <c r="AI58" s="142"/>
      <c r="AJ58" s="134"/>
      <c r="AK58" s="135"/>
      <c r="AL58" s="135"/>
      <c r="AM58" s="135"/>
      <c r="AN58" s="136"/>
      <c r="AO58" s="90" t="s">
        <v>130</v>
      </c>
      <c r="AP58" s="176"/>
    </row>
    <row r="59" spans="1:42" s="49" customFormat="1" ht="15" thickBot="1">
      <c r="A59" s="134">
        <v>50</v>
      </c>
      <c r="B59" s="48" t="s">
        <v>164</v>
      </c>
      <c r="C59" s="84" t="s">
        <v>108</v>
      </c>
      <c r="D59" s="46">
        <f t="shared" si="13"/>
        <v>8</v>
      </c>
      <c r="E59" s="47">
        <f t="shared" si="14"/>
        <v>2</v>
      </c>
      <c r="F59" s="143"/>
      <c r="G59" s="88"/>
      <c r="H59" s="88"/>
      <c r="I59" s="88"/>
      <c r="J59" s="145"/>
      <c r="K59" s="146"/>
      <c r="L59" s="88"/>
      <c r="M59" s="88"/>
      <c r="N59" s="88"/>
      <c r="O59" s="147"/>
      <c r="P59" s="143"/>
      <c r="Q59" s="88"/>
      <c r="R59" s="88"/>
      <c r="S59" s="88"/>
      <c r="T59" s="145"/>
      <c r="U59" s="146"/>
      <c r="V59" s="88"/>
      <c r="W59" s="88"/>
      <c r="X59" s="88"/>
      <c r="Y59" s="147"/>
      <c r="Z59" s="143"/>
      <c r="AA59" s="88"/>
      <c r="AB59" s="88"/>
      <c r="AC59" s="88"/>
      <c r="AD59" s="145"/>
      <c r="AE59" s="146">
        <v>8</v>
      </c>
      <c r="AF59" s="88">
        <v>0</v>
      </c>
      <c r="AG59" s="88">
        <v>0</v>
      </c>
      <c r="AH59" s="88" t="s">
        <v>113</v>
      </c>
      <c r="AI59" s="147">
        <v>2</v>
      </c>
      <c r="AJ59" s="143"/>
      <c r="AK59" s="88"/>
      <c r="AL59" s="88"/>
      <c r="AM59" s="88"/>
      <c r="AN59" s="145"/>
      <c r="AO59" s="148"/>
      <c r="AP59" s="176"/>
    </row>
    <row r="60" spans="1:41" s="44" customFormat="1" ht="15" thickBot="1">
      <c r="A60" s="201" t="s">
        <v>39</v>
      </c>
      <c r="B60" s="202"/>
      <c r="C60" s="203"/>
      <c r="D60" s="38">
        <f>SUM(D61:D64)</f>
        <v>40</v>
      </c>
      <c r="E60" s="39">
        <f>SUM(E61:E64)</f>
        <v>14</v>
      </c>
      <c r="F60" s="38">
        <f aca="true" t="shared" si="15" ref="F60:AN60">SUM(F61:F64)</f>
        <v>0</v>
      </c>
      <c r="G60" s="40">
        <f t="shared" si="15"/>
        <v>0</v>
      </c>
      <c r="H60" s="40">
        <f t="shared" si="15"/>
        <v>0</v>
      </c>
      <c r="I60" s="40">
        <f t="shared" si="15"/>
        <v>0</v>
      </c>
      <c r="J60" s="41">
        <f t="shared" si="15"/>
        <v>0</v>
      </c>
      <c r="K60" s="42">
        <f t="shared" si="15"/>
        <v>0</v>
      </c>
      <c r="L60" s="40">
        <f t="shared" si="15"/>
        <v>0</v>
      </c>
      <c r="M60" s="40">
        <f t="shared" si="15"/>
        <v>0</v>
      </c>
      <c r="N60" s="40">
        <f t="shared" si="15"/>
        <v>0</v>
      </c>
      <c r="O60" s="39">
        <f t="shared" si="15"/>
        <v>0</v>
      </c>
      <c r="P60" s="38">
        <f t="shared" si="15"/>
        <v>0</v>
      </c>
      <c r="Q60" s="40">
        <f t="shared" si="15"/>
        <v>0</v>
      </c>
      <c r="R60" s="40">
        <f t="shared" si="15"/>
        <v>0</v>
      </c>
      <c r="S60" s="40">
        <f t="shared" si="15"/>
        <v>0</v>
      </c>
      <c r="T60" s="41">
        <f t="shared" si="15"/>
        <v>0</v>
      </c>
      <c r="U60" s="42">
        <f t="shared" si="15"/>
        <v>0</v>
      </c>
      <c r="V60" s="40">
        <f t="shared" si="15"/>
        <v>0</v>
      </c>
      <c r="W60" s="40">
        <f t="shared" si="15"/>
        <v>0</v>
      </c>
      <c r="X60" s="40">
        <f t="shared" si="15"/>
        <v>0</v>
      </c>
      <c r="Y60" s="39">
        <f t="shared" si="15"/>
        <v>0</v>
      </c>
      <c r="Z60" s="38">
        <f t="shared" si="15"/>
        <v>12</v>
      </c>
      <c r="AA60" s="40">
        <f t="shared" si="15"/>
        <v>10</v>
      </c>
      <c r="AB60" s="40">
        <f t="shared" si="15"/>
        <v>0</v>
      </c>
      <c r="AC60" s="40">
        <f t="shared" si="15"/>
        <v>0</v>
      </c>
      <c r="AD60" s="41">
        <f t="shared" si="15"/>
        <v>7</v>
      </c>
      <c r="AE60" s="42">
        <f t="shared" si="15"/>
        <v>14</v>
      </c>
      <c r="AF60" s="40">
        <f t="shared" si="15"/>
        <v>4</v>
      </c>
      <c r="AG60" s="40">
        <f t="shared" si="15"/>
        <v>0</v>
      </c>
      <c r="AH60" s="40">
        <f t="shared" si="15"/>
        <v>0</v>
      </c>
      <c r="AI60" s="39">
        <f t="shared" si="15"/>
        <v>7</v>
      </c>
      <c r="AJ60" s="38">
        <f t="shared" si="15"/>
        <v>0</v>
      </c>
      <c r="AK60" s="40">
        <f t="shared" si="15"/>
        <v>0</v>
      </c>
      <c r="AL60" s="40">
        <f t="shared" si="15"/>
        <v>0</v>
      </c>
      <c r="AM60" s="40">
        <f t="shared" si="15"/>
        <v>0</v>
      </c>
      <c r="AN60" s="41">
        <f t="shared" si="15"/>
        <v>0</v>
      </c>
      <c r="AO60" s="43"/>
    </row>
    <row r="61" spans="1:42" s="95" customFormat="1" ht="14.25">
      <c r="A61" s="93">
        <v>51</v>
      </c>
      <c r="B61" s="113" t="s">
        <v>40</v>
      </c>
      <c r="C61" s="124" t="s">
        <v>64</v>
      </c>
      <c r="D61" s="93">
        <f>SUM(F61:H61,K61:M61,P61:R61,U61:W61,Z61:AB61,AE61:AG61,AJ61:AL61)</f>
        <v>6</v>
      </c>
      <c r="E61" s="94">
        <f>SUM(J61,O61,T61,Y61,AD61,AI61,AN61)</f>
        <v>3</v>
      </c>
      <c r="F61" s="93"/>
      <c r="G61" s="125"/>
      <c r="H61" s="125"/>
      <c r="I61" s="125"/>
      <c r="J61" s="126"/>
      <c r="K61" s="169"/>
      <c r="L61" s="125"/>
      <c r="M61" s="125"/>
      <c r="N61" s="125"/>
      <c r="O61" s="94"/>
      <c r="P61" s="93"/>
      <c r="Q61" s="125"/>
      <c r="R61" s="125"/>
      <c r="S61" s="125"/>
      <c r="T61" s="126"/>
      <c r="U61" s="169"/>
      <c r="V61" s="125"/>
      <c r="W61" s="125"/>
      <c r="X61" s="125"/>
      <c r="Y61" s="94"/>
      <c r="Z61" s="93"/>
      <c r="AA61" s="125"/>
      <c r="AB61" s="125"/>
      <c r="AC61" s="125"/>
      <c r="AD61" s="126"/>
      <c r="AE61" s="169">
        <v>6</v>
      </c>
      <c r="AF61" s="125">
        <v>0</v>
      </c>
      <c r="AG61" s="125">
        <v>0</v>
      </c>
      <c r="AH61" s="125" t="s">
        <v>113</v>
      </c>
      <c r="AI61" s="94">
        <v>3</v>
      </c>
      <c r="AJ61" s="93"/>
      <c r="AK61" s="125"/>
      <c r="AL61" s="125"/>
      <c r="AM61" s="125"/>
      <c r="AN61" s="126"/>
      <c r="AO61" s="127"/>
      <c r="AP61" s="175"/>
    </row>
    <row r="62" spans="1:42" s="95" customFormat="1" ht="14.25">
      <c r="A62" s="128">
        <v>52</v>
      </c>
      <c r="B62" s="120" t="s">
        <v>41</v>
      </c>
      <c r="C62" s="129" t="s">
        <v>42</v>
      </c>
      <c r="D62" s="93">
        <f>SUM(F62:H62,K62:M62,P62:R62,U62:W62,Z62:AB62,AE62:AG62,AJ62:AL62)</f>
        <v>10</v>
      </c>
      <c r="E62" s="94">
        <f>SUM(J62,O62,T62,Y62,AD62,AI62,AN62)</f>
        <v>3</v>
      </c>
      <c r="F62" s="128"/>
      <c r="G62" s="103"/>
      <c r="H62" s="103"/>
      <c r="I62" s="103"/>
      <c r="J62" s="130"/>
      <c r="K62" s="131"/>
      <c r="L62" s="103"/>
      <c r="M62" s="103"/>
      <c r="N62" s="103"/>
      <c r="O62" s="132"/>
      <c r="P62" s="128"/>
      <c r="Q62" s="103"/>
      <c r="R62" s="103"/>
      <c r="S62" s="103"/>
      <c r="T62" s="130"/>
      <c r="U62" s="131"/>
      <c r="V62" s="103"/>
      <c r="W62" s="103"/>
      <c r="X62" s="103"/>
      <c r="Y62" s="132"/>
      <c r="Z62" s="128">
        <v>4</v>
      </c>
      <c r="AA62" s="103">
        <v>6</v>
      </c>
      <c r="AB62" s="103">
        <v>0</v>
      </c>
      <c r="AC62" s="103" t="s">
        <v>113</v>
      </c>
      <c r="AD62" s="130">
        <v>3</v>
      </c>
      <c r="AE62" s="131"/>
      <c r="AF62" s="103"/>
      <c r="AG62" s="103"/>
      <c r="AH62" s="103"/>
      <c r="AI62" s="132"/>
      <c r="AJ62" s="128"/>
      <c r="AK62" s="103"/>
      <c r="AL62" s="103"/>
      <c r="AM62" s="103"/>
      <c r="AN62" s="130"/>
      <c r="AO62" s="133"/>
      <c r="AP62" s="175"/>
    </row>
    <row r="63" spans="1:42" s="95" customFormat="1" ht="14.25">
      <c r="A63" s="93">
        <v>53</v>
      </c>
      <c r="B63" s="120" t="s">
        <v>99</v>
      </c>
      <c r="C63" s="129" t="s">
        <v>86</v>
      </c>
      <c r="D63" s="93">
        <f>SUM(F63:H63,K63:M63,P63:R63,U63:W63,Z63:AB63,AE63:AG63,AJ63:AL63)</f>
        <v>12</v>
      </c>
      <c r="E63" s="94">
        <f>SUM(J63,O63,T63,Y63,AD63,AI63,AN63)</f>
        <v>4</v>
      </c>
      <c r="F63" s="128"/>
      <c r="G63" s="103"/>
      <c r="H63" s="103"/>
      <c r="I63" s="103"/>
      <c r="J63" s="130"/>
      <c r="K63" s="131"/>
      <c r="L63" s="103"/>
      <c r="M63" s="103"/>
      <c r="N63" s="103"/>
      <c r="O63" s="132"/>
      <c r="P63" s="128"/>
      <c r="Q63" s="103"/>
      <c r="R63" s="103"/>
      <c r="S63" s="103"/>
      <c r="T63" s="130"/>
      <c r="U63" s="131"/>
      <c r="V63" s="103"/>
      <c r="W63" s="103"/>
      <c r="X63" s="103"/>
      <c r="Y63" s="132"/>
      <c r="Z63" s="128">
        <v>8</v>
      </c>
      <c r="AA63" s="103">
        <v>4</v>
      </c>
      <c r="AB63" s="103">
        <v>0</v>
      </c>
      <c r="AC63" s="103" t="s">
        <v>113</v>
      </c>
      <c r="AD63" s="130">
        <v>4</v>
      </c>
      <c r="AE63" s="131"/>
      <c r="AF63" s="103"/>
      <c r="AG63" s="103"/>
      <c r="AH63" s="103"/>
      <c r="AI63" s="132"/>
      <c r="AJ63" s="128"/>
      <c r="AK63" s="103"/>
      <c r="AL63" s="103"/>
      <c r="AM63" s="103"/>
      <c r="AN63" s="130"/>
      <c r="AO63" s="133"/>
      <c r="AP63" s="175"/>
    </row>
    <row r="64" spans="1:42" s="95" customFormat="1" ht="15" thickBot="1">
      <c r="A64" s="128">
        <v>54</v>
      </c>
      <c r="B64" s="121" t="s">
        <v>100</v>
      </c>
      <c r="C64" s="129" t="s">
        <v>87</v>
      </c>
      <c r="D64" s="93">
        <f>SUM(F64:H64,K64:M64,P64:R64,U64:W64,Z64:AB64,AE64:AG64,AJ64:AL64)</f>
        <v>12</v>
      </c>
      <c r="E64" s="94">
        <f>SUM(J64,O64,T64,Y64,AD64,AI64,AN64)</f>
        <v>4</v>
      </c>
      <c r="F64" s="162"/>
      <c r="G64" s="122"/>
      <c r="H64" s="122"/>
      <c r="I64" s="122"/>
      <c r="J64" s="164"/>
      <c r="K64" s="165"/>
      <c r="L64" s="122"/>
      <c r="M64" s="122"/>
      <c r="N64" s="122"/>
      <c r="O64" s="166"/>
      <c r="P64" s="162"/>
      <c r="Q64" s="122"/>
      <c r="R64" s="122"/>
      <c r="S64" s="122"/>
      <c r="T64" s="164"/>
      <c r="U64" s="165"/>
      <c r="V64" s="122"/>
      <c r="W64" s="122"/>
      <c r="X64" s="122"/>
      <c r="Y64" s="166"/>
      <c r="Z64" s="162"/>
      <c r="AA64" s="122"/>
      <c r="AB64" s="122"/>
      <c r="AC64" s="122"/>
      <c r="AD64" s="164"/>
      <c r="AE64" s="165">
        <v>8</v>
      </c>
      <c r="AF64" s="122">
        <v>4</v>
      </c>
      <c r="AG64" s="122">
        <v>0</v>
      </c>
      <c r="AH64" s="122" t="s">
        <v>58</v>
      </c>
      <c r="AI64" s="166">
        <v>4</v>
      </c>
      <c r="AJ64" s="128"/>
      <c r="AK64" s="103"/>
      <c r="AL64" s="103"/>
      <c r="AM64" s="103"/>
      <c r="AN64" s="130"/>
      <c r="AO64" s="133"/>
      <c r="AP64" s="175"/>
    </row>
    <row r="65" spans="1:41" s="44" customFormat="1" ht="15" thickBot="1">
      <c r="A65" s="201" t="s">
        <v>98</v>
      </c>
      <c r="B65" s="229"/>
      <c r="C65" s="230"/>
      <c r="D65" s="38">
        <f>SUM(D66:D69)</f>
        <v>40</v>
      </c>
      <c r="E65" s="39">
        <f>SUM(E66:E69)</f>
        <v>10</v>
      </c>
      <c r="F65" s="38">
        <f aca="true" t="shared" si="16" ref="F65:AN65">SUM(F66:F69)</f>
        <v>0</v>
      </c>
      <c r="G65" s="40">
        <f t="shared" si="16"/>
        <v>0</v>
      </c>
      <c r="H65" s="40">
        <f t="shared" si="16"/>
        <v>0</v>
      </c>
      <c r="I65" s="40">
        <f t="shared" si="16"/>
        <v>0</v>
      </c>
      <c r="J65" s="41">
        <f t="shared" si="16"/>
        <v>0</v>
      </c>
      <c r="K65" s="42">
        <f t="shared" si="16"/>
        <v>0</v>
      </c>
      <c r="L65" s="40">
        <f t="shared" si="16"/>
        <v>0</v>
      </c>
      <c r="M65" s="40">
        <f t="shared" si="16"/>
        <v>0</v>
      </c>
      <c r="N65" s="40">
        <f t="shared" si="16"/>
        <v>0</v>
      </c>
      <c r="O65" s="39">
        <f t="shared" si="16"/>
        <v>0</v>
      </c>
      <c r="P65" s="38">
        <f t="shared" si="16"/>
        <v>0</v>
      </c>
      <c r="Q65" s="40">
        <f t="shared" si="16"/>
        <v>0</v>
      </c>
      <c r="R65" s="40">
        <f t="shared" si="16"/>
        <v>0</v>
      </c>
      <c r="S65" s="40">
        <f t="shared" si="16"/>
        <v>0</v>
      </c>
      <c r="T65" s="41">
        <f t="shared" si="16"/>
        <v>0</v>
      </c>
      <c r="U65" s="42">
        <f t="shared" si="16"/>
        <v>0</v>
      </c>
      <c r="V65" s="40">
        <f t="shared" si="16"/>
        <v>0</v>
      </c>
      <c r="W65" s="40">
        <f t="shared" si="16"/>
        <v>0</v>
      </c>
      <c r="X65" s="40">
        <f t="shared" si="16"/>
        <v>0</v>
      </c>
      <c r="Y65" s="39">
        <f t="shared" si="16"/>
        <v>0</v>
      </c>
      <c r="Z65" s="38">
        <f t="shared" si="16"/>
        <v>0</v>
      </c>
      <c r="AA65" s="40">
        <f t="shared" si="16"/>
        <v>0</v>
      </c>
      <c r="AB65" s="40">
        <f t="shared" si="16"/>
        <v>0</v>
      </c>
      <c r="AC65" s="40">
        <f t="shared" si="16"/>
        <v>0</v>
      </c>
      <c r="AD65" s="41">
        <f t="shared" si="16"/>
        <v>0</v>
      </c>
      <c r="AE65" s="42">
        <f t="shared" si="16"/>
        <v>30</v>
      </c>
      <c r="AF65" s="40">
        <f t="shared" si="16"/>
        <v>0</v>
      </c>
      <c r="AG65" s="40">
        <f t="shared" si="16"/>
        <v>0</v>
      </c>
      <c r="AH65" s="40">
        <f t="shared" si="16"/>
        <v>0</v>
      </c>
      <c r="AI65" s="39">
        <f t="shared" si="16"/>
        <v>8</v>
      </c>
      <c r="AJ65" s="38">
        <f t="shared" si="16"/>
        <v>10</v>
      </c>
      <c r="AK65" s="40">
        <f t="shared" si="16"/>
        <v>0</v>
      </c>
      <c r="AL65" s="40">
        <f t="shared" si="16"/>
        <v>0</v>
      </c>
      <c r="AM65" s="40">
        <f t="shared" si="16"/>
        <v>0</v>
      </c>
      <c r="AN65" s="41">
        <f t="shared" si="16"/>
        <v>2</v>
      </c>
      <c r="AO65" s="43"/>
    </row>
    <row r="66" spans="1:41" s="95" customFormat="1" ht="14.25">
      <c r="A66" s="178">
        <v>55</v>
      </c>
      <c r="B66" s="179" t="s">
        <v>67</v>
      </c>
      <c r="C66" s="180" t="s">
        <v>88</v>
      </c>
      <c r="D66" s="153">
        <f aca="true" t="shared" si="17" ref="D66:D71">SUM(F66:H66,K66:M66,P66:R66,U66:W66,Z66:AB66,AE66:AG66,AJ66:AL66)</f>
        <v>10</v>
      </c>
      <c r="E66" s="152">
        <f>SUM(J66,O66,T66,Y66,AD66,AI66,AN66)</f>
        <v>3</v>
      </c>
      <c r="F66" s="178"/>
      <c r="G66" s="181"/>
      <c r="H66" s="181"/>
      <c r="I66" s="181"/>
      <c r="J66" s="182"/>
      <c r="K66" s="183"/>
      <c r="L66" s="181"/>
      <c r="M66" s="181"/>
      <c r="N66" s="181"/>
      <c r="O66" s="184"/>
      <c r="P66" s="178"/>
      <c r="Q66" s="181"/>
      <c r="R66" s="181"/>
      <c r="S66" s="181"/>
      <c r="T66" s="182"/>
      <c r="U66" s="183"/>
      <c r="V66" s="181"/>
      <c r="W66" s="181"/>
      <c r="X66" s="181"/>
      <c r="Y66" s="184"/>
      <c r="Z66" s="178"/>
      <c r="AA66" s="181"/>
      <c r="AB66" s="181"/>
      <c r="AC66" s="181"/>
      <c r="AD66" s="182"/>
      <c r="AE66" s="155">
        <v>10</v>
      </c>
      <c r="AF66" s="86">
        <v>0</v>
      </c>
      <c r="AG66" s="86">
        <v>0</v>
      </c>
      <c r="AH66" s="86" t="s">
        <v>113</v>
      </c>
      <c r="AI66" s="152">
        <v>3</v>
      </c>
      <c r="AJ66" s="153"/>
      <c r="AK66" s="86"/>
      <c r="AL66" s="86"/>
      <c r="AM66" s="86"/>
      <c r="AN66" s="154"/>
      <c r="AO66" s="185"/>
    </row>
    <row r="67" spans="1:41" s="95" customFormat="1" ht="14.25">
      <c r="A67" s="96">
        <v>56</v>
      </c>
      <c r="B67" s="104" t="s">
        <v>68</v>
      </c>
      <c r="C67" s="97" t="s">
        <v>89</v>
      </c>
      <c r="D67" s="93">
        <f t="shared" si="17"/>
        <v>10</v>
      </c>
      <c r="E67" s="94">
        <f>SUM(J67,O67,T67,Y67,AD67,AI67,AN67)</f>
        <v>2</v>
      </c>
      <c r="F67" s="96"/>
      <c r="G67" s="98"/>
      <c r="H67" s="98"/>
      <c r="I67" s="98"/>
      <c r="J67" s="99"/>
      <c r="K67" s="100"/>
      <c r="L67" s="98"/>
      <c r="M67" s="98"/>
      <c r="N67" s="98"/>
      <c r="O67" s="101"/>
      <c r="P67" s="96"/>
      <c r="Q67" s="98"/>
      <c r="R67" s="98"/>
      <c r="S67" s="98"/>
      <c r="T67" s="99"/>
      <c r="U67" s="100"/>
      <c r="V67" s="98"/>
      <c r="W67" s="98"/>
      <c r="X67" s="98"/>
      <c r="Y67" s="101"/>
      <c r="Z67" s="96"/>
      <c r="AA67" s="98"/>
      <c r="AB67" s="98"/>
      <c r="AC67" s="98"/>
      <c r="AD67" s="99"/>
      <c r="AE67" s="131"/>
      <c r="AF67" s="103"/>
      <c r="AG67" s="103"/>
      <c r="AH67" s="103"/>
      <c r="AI67" s="132"/>
      <c r="AJ67" s="128">
        <v>10</v>
      </c>
      <c r="AK67" s="103">
        <v>0</v>
      </c>
      <c r="AL67" s="103">
        <v>0</v>
      </c>
      <c r="AM67" s="103" t="s">
        <v>113</v>
      </c>
      <c r="AN67" s="130">
        <v>2</v>
      </c>
      <c r="AO67" s="102"/>
    </row>
    <row r="68" spans="1:41" s="95" customFormat="1" ht="14.25">
      <c r="A68" s="186">
        <v>57</v>
      </c>
      <c r="B68" s="179" t="s">
        <v>69</v>
      </c>
      <c r="C68" s="187" t="s">
        <v>90</v>
      </c>
      <c r="D68" s="153">
        <f t="shared" si="17"/>
        <v>10</v>
      </c>
      <c r="E68" s="152">
        <f>SUM(J68,O68,T68,Y68,AD68,AI68,AN68)</f>
        <v>2</v>
      </c>
      <c r="F68" s="186"/>
      <c r="G68" s="188"/>
      <c r="H68" s="188"/>
      <c r="I68" s="188"/>
      <c r="J68" s="189"/>
      <c r="K68" s="190"/>
      <c r="L68" s="188"/>
      <c r="M68" s="188"/>
      <c r="N68" s="188"/>
      <c r="O68" s="191"/>
      <c r="P68" s="186"/>
      <c r="Q68" s="188"/>
      <c r="R68" s="188"/>
      <c r="S68" s="188"/>
      <c r="T68" s="189"/>
      <c r="U68" s="190"/>
      <c r="V68" s="188"/>
      <c r="W68" s="188"/>
      <c r="X68" s="188"/>
      <c r="Y68" s="191"/>
      <c r="Z68" s="186"/>
      <c r="AA68" s="188"/>
      <c r="AB68" s="188"/>
      <c r="AC68" s="188"/>
      <c r="AD68" s="189"/>
      <c r="AE68" s="141">
        <v>10</v>
      </c>
      <c r="AF68" s="87">
        <v>0</v>
      </c>
      <c r="AG68" s="87">
        <v>0</v>
      </c>
      <c r="AH68" s="87" t="s">
        <v>113</v>
      </c>
      <c r="AI68" s="138">
        <v>2</v>
      </c>
      <c r="AJ68" s="139"/>
      <c r="AK68" s="87"/>
      <c r="AL68" s="87"/>
      <c r="AM68" s="87"/>
      <c r="AN68" s="140"/>
      <c r="AO68" s="192"/>
    </row>
    <row r="69" spans="1:41" s="95" customFormat="1" ht="14.25">
      <c r="A69" s="96">
        <v>58</v>
      </c>
      <c r="B69" s="104" t="s">
        <v>70</v>
      </c>
      <c r="C69" s="97" t="s">
        <v>91</v>
      </c>
      <c r="D69" s="93">
        <f t="shared" si="17"/>
        <v>10</v>
      </c>
      <c r="E69" s="94">
        <f>SUM(J69,O69,T69,Y69,AD69,AI69,AN69)</f>
        <v>3</v>
      </c>
      <c r="F69" s="96"/>
      <c r="G69" s="98"/>
      <c r="H69" s="98"/>
      <c r="I69" s="98"/>
      <c r="J69" s="99"/>
      <c r="K69" s="100"/>
      <c r="L69" s="98"/>
      <c r="M69" s="98"/>
      <c r="N69" s="98"/>
      <c r="O69" s="101"/>
      <c r="P69" s="96"/>
      <c r="Q69" s="98"/>
      <c r="R69" s="98"/>
      <c r="S69" s="98"/>
      <c r="T69" s="99"/>
      <c r="U69" s="100"/>
      <c r="V69" s="98"/>
      <c r="W69" s="98"/>
      <c r="X69" s="98"/>
      <c r="Y69" s="101"/>
      <c r="Z69" s="96"/>
      <c r="AA69" s="98"/>
      <c r="AB69" s="98"/>
      <c r="AC69" s="98"/>
      <c r="AD69" s="99"/>
      <c r="AE69" s="131">
        <v>10</v>
      </c>
      <c r="AF69" s="103">
        <v>0</v>
      </c>
      <c r="AG69" s="103">
        <v>0</v>
      </c>
      <c r="AH69" s="103" t="s">
        <v>113</v>
      </c>
      <c r="AI69" s="132">
        <v>3</v>
      </c>
      <c r="AJ69" s="128"/>
      <c r="AK69" s="103"/>
      <c r="AL69" s="103"/>
      <c r="AM69" s="103"/>
      <c r="AN69" s="130"/>
      <c r="AO69" s="102"/>
    </row>
    <row r="70" spans="1:41" s="95" customFormat="1" ht="15" thickBot="1">
      <c r="A70" s="170">
        <v>59</v>
      </c>
      <c r="B70" s="106" t="s">
        <v>101</v>
      </c>
      <c r="C70" s="107" t="s">
        <v>43</v>
      </c>
      <c r="D70" s="93">
        <f t="shared" si="17"/>
        <v>0</v>
      </c>
      <c r="E70" s="195">
        <f>SUM(J70,O70,T70,Y70,AD70,AI70,AN70)</f>
        <v>15</v>
      </c>
      <c r="F70" s="105"/>
      <c r="G70" s="108"/>
      <c r="H70" s="108"/>
      <c r="I70" s="108"/>
      <c r="J70" s="109"/>
      <c r="K70" s="110"/>
      <c r="L70" s="108"/>
      <c r="M70" s="108"/>
      <c r="N70" s="108"/>
      <c r="O70" s="111"/>
      <c r="P70" s="105"/>
      <c r="Q70" s="108"/>
      <c r="R70" s="108"/>
      <c r="S70" s="108"/>
      <c r="T70" s="109"/>
      <c r="U70" s="110"/>
      <c r="V70" s="108"/>
      <c r="W70" s="108"/>
      <c r="X70" s="108"/>
      <c r="Y70" s="111"/>
      <c r="Z70" s="105"/>
      <c r="AA70" s="108"/>
      <c r="AB70" s="108"/>
      <c r="AC70" s="108"/>
      <c r="AD70" s="109"/>
      <c r="AE70" s="173"/>
      <c r="AF70" s="171"/>
      <c r="AG70" s="171"/>
      <c r="AH70" s="171"/>
      <c r="AI70" s="174"/>
      <c r="AJ70" s="170">
        <v>0</v>
      </c>
      <c r="AK70" s="171">
        <v>0</v>
      </c>
      <c r="AL70" s="171">
        <v>0</v>
      </c>
      <c r="AM70" s="171" t="s">
        <v>113</v>
      </c>
      <c r="AN70" s="172">
        <v>15</v>
      </c>
      <c r="AO70" s="112"/>
    </row>
    <row r="71" spans="1:41" s="49" customFormat="1" ht="15">
      <c r="A71" s="238" t="s">
        <v>59</v>
      </c>
      <c r="B71" s="239"/>
      <c r="C71" s="239"/>
      <c r="D71" s="58">
        <f t="shared" si="17"/>
        <v>694</v>
      </c>
      <c r="E71" s="59"/>
      <c r="F71" s="60">
        <f>F5+F17+F25+F43+F53+F60+F65</f>
        <v>70</v>
      </c>
      <c r="G71" s="61">
        <f>G5+G17+G25+G43+G53+G60+G65</f>
        <v>20</v>
      </c>
      <c r="H71" s="61">
        <f>H5+H17+H25+H43+H53+H60+H65</f>
        <v>10</v>
      </c>
      <c r="I71" s="61"/>
      <c r="J71" s="62"/>
      <c r="K71" s="63">
        <f>K5+K17+K25+K43+K53+K60+K65</f>
        <v>72</v>
      </c>
      <c r="L71" s="61">
        <f>L5+L17+L25+L43+L53+L60+L65</f>
        <v>30</v>
      </c>
      <c r="M71" s="61">
        <f>M5+M17+M25+M43+M53+M60+M65</f>
        <v>12</v>
      </c>
      <c r="N71" s="61"/>
      <c r="O71" s="64"/>
      <c r="P71" s="60">
        <f>P5+P17+P25+P43+P53+P60+P65</f>
        <v>60</v>
      </c>
      <c r="Q71" s="61">
        <f>Q5+Q17+Q25+Q43+Q53+Q60+Q65</f>
        <v>26</v>
      </c>
      <c r="R71" s="61">
        <f>R5+R17+R25+R43+R53+R60+R65</f>
        <v>16</v>
      </c>
      <c r="S71" s="61"/>
      <c r="T71" s="62"/>
      <c r="U71" s="63">
        <f>U5+U17+U25+U43+U53+U60+U65</f>
        <v>55</v>
      </c>
      <c r="V71" s="61">
        <f>V5+V17+V25+V43+V53+V60+V65</f>
        <v>18</v>
      </c>
      <c r="W71" s="61">
        <f>W5+W17+W25+W43+W53+W60+W65</f>
        <v>40</v>
      </c>
      <c r="X71" s="61"/>
      <c r="Y71" s="64"/>
      <c r="Z71" s="60">
        <f>Z5+Z17+Z25+Z43+Z53+Z60+Z65</f>
        <v>78</v>
      </c>
      <c r="AA71" s="61">
        <f>AA5+AA17+AA25+AA43+AA53+AA60+AA65</f>
        <v>21</v>
      </c>
      <c r="AB71" s="61">
        <f>AB5+AB17+AB25+AB43+AB53+AB60+AB65</f>
        <v>24</v>
      </c>
      <c r="AC71" s="61"/>
      <c r="AD71" s="62"/>
      <c r="AE71" s="63">
        <f>AE5+AE17+AE25+AE43+AE53+AE60+AE65</f>
        <v>68</v>
      </c>
      <c r="AF71" s="61">
        <f>AF5+AF17+AF25+AF43+AF53+AF60+AF65</f>
        <v>4</v>
      </c>
      <c r="AG71" s="61">
        <f>AG5+AG17+AG25+AG43+AG53+AG60+AG65</f>
        <v>22</v>
      </c>
      <c r="AH71" s="61"/>
      <c r="AI71" s="64"/>
      <c r="AJ71" s="60">
        <f>AJ5+AJ17+AJ25+AJ43+AJ53+AJ60+AJ65</f>
        <v>28</v>
      </c>
      <c r="AK71" s="61">
        <f>AK5+AK17+AK25+AK43+AK53+AK60+AK65</f>
        <v>0</v>
      </c>
      <c r="AL71" s="61">
        <f>AL5+AL17+AL25+AL43+AL53+AL60+AL65</f>
        <v>20</v>
      </c>
      <c r="AM71" s="61"/>
      <c r="AN71" s="62"/>
      <c r="AO71" s="65"/>
    </row>
    <row r="72" spans="1:41" s="8" customFormat="1" ht="14.25">
      <c r="A72" s="242" t="s">
        <v>60</v>
      </c>
      <c r="B72" s="243"/>
      <c r="C72" s="243"/>
      <c r="D72" s="1"/>
      <c r="E72" s="20"/>
      <c r="F72" s="236">
        <f>SUM(F71:H71)</f>
        <v>100</v>
      </c>
      <c r="G72" s="237"/>
      <c r="H72" s="237"/>
      <c r="I72" s="2"/>
      <c r="J72" s="4"/>
      <c r="K72" s="234">
        <f>SUM(K71:M71)</f>
        <v>114</v>
      </c>
      <c r="L72" s="235"/>
      <c r="M72" s="235"/>
      <c r="N72" s="2"/>
      <c r="O72" s="3"/>
      <c r="P72" s="234">
        <f>SUM(P71:R71)</f>
        <v>102</v>
      </c>
      <c r="Q72" s="235"/>
      <c r="R72" s="235"/>
      <c r="S72" s="2"/>
      <c r="T72" s="4"/>
      <c r="U72" s="234">
        <f>SUM(U71:W71)</f>
        <v>113</v>
      </c>
      <c r="V72" s="235"/>
      <c r="W72" s="235"/>
      <c r="X72" s="2"/>
      <c r="Y72" s="3"/>
      <c r="Z72" s="236">
        <f>SUM(Z71:AB71)</f>
        <v>123</v>
      </c>
      <c r="AA72" s="235"/>
      <c r="AB72" s="235"/>
      <c r="AC72" s="2"/>
      <c r="AD72" s="4"/>
      <c r="AE72" s="234">
        <f>SUM(AE71:AG71)</f>
        <v>94</v>
      </c>
      <c r="AF72" s="235"/>
      <c r="AG72" s="235"/>
      <c r="AH72" s="2"/>
      <c r="AI72" s="3"/>
      <c r="AJ72" s="236">
        <f>SUM(AJ71:AL71)</f>
        <v>48</v>
      </c>
      <c r="AK72" s="235"/>
      <c r="AL72" s="235"/>
      <c r="AM72" s="2"/>
      <c r="AN72" s="4"/>
      <c r="AO72" s="66"/>
    </row>
    <row r="73" spans="1:41" s="49" customFormat="1" ht="15.75" thickBot="1">
      <c r="A73" s="240" t="s">
        <v>61</v>
      </c>
      <c r="B73" s="241"/>
      <c r="C73" s="241"/>
      <c r="D73" s="67"/>
      <c r="E73" s="68">
        <f>SUM(J73,O73,T73,Y73,AD73,AI73,AN73)</f>
        <v>210</v>
      </c>
      <c r="F73" s="7"/>
      <c r="G73" s="6"/>
      <c r="H73" s="6"/>
      <c r="I73" s="6"/>
      <c r="J73" s="69">
        <f>J5+J17+J25+J43+J53+J60+J65</f>
        <v>28</v>
      </c>
      <c r="K73" s="5"/>
      <c r="L73" s="6"/>
      <c r="M73" s="6"/>
      <c r="N73" s="6"/>
      <c r="O73" s="70">
        <f>O5+O17+O25+O43+O53+O60+O65</f>
        <v>31</v>
      </c>
      <c r="P73" s="7"/>
      <c r="Q73" s="6"/>
      <c r="R73" s="6"/>
      <c r="S73" s="6"/>
      <c r="T73" s="70">
        <f>T5+T17+T25+T43+T53+T60+T65</f>
        <v>31</v>
      </c>
      <c r="U73" s="7"/>
      <c r="V73" s="6"/>
      <c r="W73" s="6"/>
      <c r="X73" s="6"/>
      <c r="Y73" s="70">
        <f>Y5+Y17+Y25+Y43+Y53+Y60+Y65</f>
        <v>32</v>
      </c>
      <c r="Z73" s="7"/>
      <c r="AA73" s="6"/>
      <c r="AB73" s="6"/>
      <c r="AC73" s="6"/>
      <c r="AD73" s="69">
        <f>AD5+AD17+AD25+AD43+AD53+AD60+AD65</f>
        <v>32</v>
      </c>
      <c r="AE73" s="5"/>
      <c r="AF73" s="6"/>
      <c r="AG73" s="6"/>
      <c r="AH73" s="6"/>
      <c r="AI73" s="70">
        <f>AI5+AI17+AI25+AI43+AI53+AI60+AI65+AI70</f>
        <v>28</v>
      </c>
      <c r="AJ73" s="7"/>
      <c r="AK73" s="6"/>
      <c r="AL73" s="6"/>
      <c r="AM73" s="6"/>
      <c r="AN73" s="69">
        <f>AN5+AN17+AN25+AN43+AN53+AN60+AN65+AN70</f>
        <v>28</v>
      </c>
      <c r="AO73" s="71"/>
    </row>
    <row r="74" spans="2:41" s="8" customFormat="1" ht="14.25">
      <c r="B74" s="9"/>
      <c r="C74" s="10" t="s">
        <v>62</v>
      </c>
      <c r="D74" s="11"/>
      <c r="E74" s="11"/>
      <c r="F74" s="14"/>
      <c r="G74" s="12"/>
      <c r="H74" s="12"/>
      <c r="I74" s="13">
        <f>COUNTIF(I6:I70,"v")</f>
        <v>4</v>
      </c>
      <c r="J74" s="15"/>
      <c r="K74" s="12"/>
      <c r="L74" s="12"/>
      <c r="M74" s="12"/>
      <c r="N74" s="123">
        <f>COUNTIF(N6:N70,"v")</f>
        <v>5</v>
      </c>
      <c r="O74" s="12"/>
      <c r="P74" s="14"/>
      <c r="Q74" s="12"/>
      <c r="R74" s="12"/>
      <c r="S74" s="13">
        <f>COUNTIF(S6:S70,"v")</f>
        <v>4</v>
      </c>
      <c r="T74" s="15"/>
      <c r="U74" s="12"/>
      <c r="V74" s="12"/>
      <c r="W74" s="12"/>
      <c r="X74" s="13">
        <f>COUNTIF(X6:X70,"v")</f>
        <v>5</v>
      </c>
      <c r="Y74" s="12"/>
      <c r="Z74" s="14"/>
      <c r="AA74" s="12"/>
      <c r="AB74" s="12"/>
      <c r="AC74" s="13">
        <f>COUNTIF(AC6:AC70,"v")</f>
        <v>4</v>
      </c>
      <c r="AD74" s="15"/>
      <c r="AE74" s="12"/>
      <c r="AF74" s="12"/>
      <c r="AG74" s="12"/>
      <c r="AH74" s="13">
        <f>COUNTIF(AH6:AH70,"v")</f>
        <v>3</v>
      </c>
      <c r="AI74" s="12"/>
      <c r="AJ74" s="14"/>
      <c r="AK74" s="12"/>
      <c r="AL74" s="12"/>
      <c r="AM74" s="13">
        <f>COUNTIF(AM6:AM70,"v")</f>
        <v>1</v>
      </c>
      <c r="AN74" s="15"/>
      <c r="AO74" s="66"/>
    </row>
    <row r="75" spans="2:41" s="8" customFormat="1" ht="14.25">
      <c r="B75" s="9"/>
      <c r="C75" s="10" t="s">
        <v>66</v>
      </c>
      <c r="D75" s="11"/>
      <c r="E75" s="11"/>
      <c r="F75" s="14"/>
      <c r="G75" s="12"/>
      <c r="H75" s="12"/>
      <c r="I75" s="13">
        <f>COUNTIF(I6:I70,"é")</f>
        <v>3</v>
      </c>
      <c r="J75" s="15"/>
      <c r="K75" s="12"/>
      <c r="L75" s="12"/>
      <c r="M75" s="12"/>
      <c r="N75" s="13">
        <f>COUNTIF(N6:N70,"é")</f>
        <v>3</v>
      </c>
      <c r="O75" s="12"/>
      <c r="P75" s="14"/>
      <c r="Q75" s="12"/>
      <c r="R75" s="12"/>
      <c r="S75" s="13">
        <f>COUNTIF(S6:S70,"é")</f>
        <v>4</v>
      </c>
      <c r="T75" s="15"/>
      <c r="U75" s="12"/>
      <c r="V75" s="12"/>
      <c r="W75" s="12"/>
      <c r="X75" s="13">
        <f>COUNTIF(X6:X70,"é")</f>
        <v>6</v>
      </c>
      <c r="Y75" s="12"/>
      <c r="Z75" s="14"/>
      <c r="AA75" s="12"/>
      <c r="AB75" s="12"/>
      <c r="AC75" s="13">
        <f>COUNTIF(AC6:AC70,"é")</f>
        <v>7</v>
      </c>
      <c r="AD75" s="15"/>
      <c r="AE75" s="12"/>
      <c r="AF75" s="12"/>
      <c r="AG75" s="12"/>
      <c r="AH75" s="13">
        <f>COUNTIF(AH6:AH70,"é")</f>
        <v>6</v>
      </c>
      <c r="AI75" s="12"/>
      <c r="AJ75" s="14"/>
      <c r="AK75" s="12"/>
      <c r="AL75" s="12"/>
      <c r="AM75" s="13">
        <f>COUNTIF(AM6:AM70,"é")</f>
        <v>4</v>
      </c>
      <c r="AN75" s="15"/>
      <c r="AO75" s="66"/>
    </row>
    <row r="76" spans="2:41" s="8" customFormat="1" ht="14.25">
      <c r="B76" s="9"/>
      <c r="C76" s="50" t="s">
        <v>63</v>
      </c>
      <c r="D76" s="72"/>
      <c r="E76" s="72"/>
      <c r="F76" s="18"/>
      <c r="G76" s="16"/>
      <c r="H76" s="16"/>
      <c r="I76" s="17">
        <f>COUNTIF(I6:I70,"s")</f>
        <v>0</v>
      </c>
      <c r="J76" s="19"/>
      <c r="K76" s="73"/>
      <c r="L76" s="73"/>
      <c r="M76" s="73"/>
      <c r="N76" s="17">
        <f>COUNTIF(N6:N70,"s")</f>
        <v>0</v>
      </c>
      <c r="O76" s="73"/>
      <c r="P76" s="18"/>
      <c r="Q76" s="16"/>
      <c r="R76" s="16"/>
      <c r="S76" s="17">
        <f>COUNTIF(S6:S70,"s")</f>
        <v>0</v>
      </c>
      <c r="T76" s="19"/>
      <c r="U76" s="73"/>
      <c r="V76" s="73"/>
      <c r="W76" s="73"/>
      <c r="X76" s="17">
        <f>COUNTIF(X6:X70,"s")</f>
        <v>0</v>
      </c>
      <c r="Y76" s="73"/>
      <c r="Z76" s="18"/>
      <c r="AA76" s="16"/>
      <c r="AB76" s="16"/>
      <c r="AC76" s="17">
        <f>COUNTIF(AC6:AC70,"s")</f>
        <v>0</v>
      </c>
      <c r="AD76" s="19"/>
      <c r="AE76" s="73"/>
      <c r="AF76" s="73"/>
      <c r="AG76" s="73"/>
      <c r="AH76" s="17">
        <f>COUNTIF(AH6:AH70,"s")</f>
        <v>0</v>
      </c>
      <c r="AI76" s="73"/>
      <c r="AJ76" s="18"/>
      <c r="AK76" s="16"/>
      <c r="AL76" s="16"/>
      <c r="AM76" s="17">
        <f>COUNTIF(AM6:AM70,"s")</f>
        <v>0</v>
      </c>
      <c r="AN76" s="19"/>
      <c r="AO76" s="66"/>
    </row>
    <row r="77" spans="1:46" ht="15" thickBot="1">
      <c r="A77" s="8"/>
      <c r="B77" s="74"/>
      <c r="C77" s="75" t="s">
        <v>44</v>
      </c>
      <c r="D77" s="76"/>
      <c r="E77" s="76"/>
      <c r="F77" s="231" t="s">
        <v>45</v>
      </c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3"/>
      <c r="AO77" s="77"/>
      <c r="AP77" s="77"/>
      <c r="AQ77" s="77"/>
      <c r="AR77" s="77"/>
      <c r="AS77" s="77"/>
      <c r="AT77" s="27"/>
    </row>
    <row r="78" ht="15" thickBot="1">
      <c r="B78" s="78"/>
    </row>
    <row r="79" spans="1:43" s="83" customFormat="1" ht="14.25">
      <c r="A79" s="23"/>
      <c r="B79" s="244" t="s">
        <v>92</v>
      </c>
      <c r="C79" s="245"/>
      <c r="D79" s="81"/>
      <c r="E79" s="81"/>
      <c r="F79" s="244" t="s">
        <v>93</v>
      </c>
      <c r="G79" s="246"/>
      <c r="H79" s="246"/>
      <c r="I79" s="246"/>
      <c r="J79" s="246"/>
      <c r="K79" s="246"/>
      <c r="L79" s="246"/>
      <c r="M79" s="246"/>
      <c r="N79" s="245"/>
      <c r="O79" s="82"/>
      <c r="P79" s="177" t="s">
        <v>170</v>
      </c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</row>
    <row r="80" spans="1:43" s="83" customFormat="1" ht="14.25">
      <c r="A80" s="23"/>
      <c r="B80" s="193" t="s">
        <v>94</v>
      </c>
      <c r="C80" s="194" t="s">
        <v>95</v>
      </c>
      <c r="D80" s="81"/>
      <c r="E80" s="81"/>
      <c r="F80" s="247" t="s">
        <v>110</v>
      </c>
      <c r="G80" s="248"/>
      <c r="H80" s="248"/>
      <c r="I80" s="248"/>
      <c r="J80" s="249" t="s">
        <v>109</v>
      </c>
      <c r="K80" s="249"/>
      <c r="L80" s="249"/>
      <c r="M80" s="249"/>
      <c r="N80" s="250"/>
      <c r="O80" s="82"/>
      <c r="P80" s="78" t="s">
        <v>173</v>
      </c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</row>
    <row r="81" spans="1:43" s="83" customFormat="1" ht="15" thickBot="1">
      <c r="A81" s="23"/>
      <c r="B81" s="196" t="s">
        <v>169</v>
      </c>
      <c r="C81" s="197" t="s">
        <v>168</v>
      </c>
      <c r="D81" s="81"/>
      <c r="E81" s="81"/>
      <c r="F81" s="251" t="s">
        <v>96</v>
      </c>
      <c r="G81" s="252"/>
      <c r="H81" s="252"/>
      <c r="I81" s="252"/>
      <c r="J81" s="253" t="s">
        <v>97</v>
      </c>
      <c r="K81" s="253"/>
      <c r="L81" s="253"/>
      <c r="M81" s="253"/>
      <c r="N81" s="254"/>
      <c r="O81" s="82"/>
      <c r="P81" s="78" t="s">
        <v>174</v>
      </c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</row>
    <row r="82" spans="2:46" ht="14.25">
      <c r="B82" s="198"/>
      <c r="C82" s="199"/>
      <c r="D82" s="80"/>
      <c r="E82" s="80"/>
      <c r="AR82" s="22"/>
      <c r="AS82" s="27"/>
      <c r="AT82" s="27"/>
    </row>
    <row r="83" ht="14.25">
      <c r="B83" s="78"/>
    </row>
    <row r="84" ht="14.25">
      <c r="B84" s="78"/>
    </row>
    <row r="85" ht="14.25">
      <c r="B85" s="78"/>
    </row>
    <row r="86" ht="14.25">
      <c r="B86" s="78"/>
    </row>
    <row r="87" ht="14.25">
      <c r="B87" s="78"/>
    </row>
    <row r="88" ht="14.25">
      <c r="B88" s="78"/>
    </row>
    <row r="89" ht="14.25">
      <c r="B89" s="78"/>
    </row>
    <row r="90" ht="14.25">
      <c r="B90" s="78"/>
    </row>
    <row r="91" ht="14.25">
      <c r="B91" s="78"/>
    </row>
    <row r="92" ht="14.25">
      <c r="B92" s="78"/>
    </row>
    <row r="93" ht="14.25">
      <c r="B93" s="78"/>
    </row>
    <row r="94" ht="14.25">
      <c r="B94" s="78"/>
    </row>
    <row r="95" ht="14.25">
      <c r="B95" s="78"/>
    </row>
    <row r="96" ht="14.25">
      <c r="B96" s="78"/>
    </row>
    <row r="97" ht="14.25">
      <c r="B97" s="78"/>
    </row>
    <row r="98" ht="14.25">
      <c r="B98" s="78"/>
    </row>
    <row r="99" ht="14.25">
      <c r="B99" s="78"/>
    </row>
    <row r="100" ht="14.25">
      <c r="B100" s="78"/>
    </row>
    <row r="101" ht="14.25">
      <c r="B101" s="78"/>
    </row>
    <row r="102" ht="14.25">
      <c r="B102" s="78"/>
    </row>
  </sheetData>
  <sheetProtection/>
  <mergeCells count="38">
    <mergeCell ref="B79:C79"/>
    <mergeCell ref="F79:N79"/>
    <mergeCell ref="F80:I80"/>
    <mergeCell ref="J80:N80"/>
    <mergeCell ref="F81:I81"/>
    <mergeCell ref="J81:N81"/>
    <mergeCell ref="A17:C17"/>
    <mergeCell ref="A25:C25"/>
    <mergeCell ref="A43:C43"/>
    <mergeCell ref="A53:C53"/>
    <mergeCell ref="F77:AN77"/>
    <mergeCell ref="U72:W72"/>
    <mergeCell ref="Z72:AB72"/>
    <mergeCell ref="AE72:AG72"/>
    <mergeCell ref="AJ72:AL72"/>
    <mergeCell ref="F72:H72"/>
    <mergeCell ref="K72:M72"/>
    <mergeCell ref="P72:R72"/>
    <mergeCell ref="A65:C65"/>
    <mergeCell ref="A71:C71"/>
    <mergeCell ref="A73:C73"/>
    <mergeCell ref="A72:C72"/>
    <mergeCell ref="A60:C60"/>
    <mergeCell ref="AO2:AO4"/>
    <mergeCell ref="F3:J3"/>
    <mergeCell ref="K3:O3"/>
    <mergeCell ref="P3:T3"/>
    <mergeCell ref="U3:Y3"/>
    <mergeCell ref="Z3:AD3"/>
    <mergeCell ref="AE3:AI3"/>
    <mergeCell ref="AJ3:AN3"/>
    <mergeCell ref="E2:E4"/>
    <mergeCell ref="F2:AN2"/>
    <mergeCell ref="A2:A4"/>
    <mergeCell ref="B2:B4"/>
    <mergeCell ref="C2:C4"/>
    <mergeCell ref="D2:D4"/>
    <mergeCell ref="A5:C5"/>
  </mergeCells>
  <printOptions horizontalCentered="1" verticalCentered="1"/>
  <pageMargins left="0.1968503937007874" right="0.1968503937007874" top="0.1968503937007874" bottom="0.1968503937007874" header="0.2362204724409449" footer="0.15748031496062992"/>
  <pageSetup fitToHeight="1" fitToWidth="1" horizontalDpi="600" verticalDpi="600" orientation="landscape" paperSize="9" scale="48" r:id="rId1"/>
  <ignoredErrors>
    <ignoredError sqref="D6:D16 D44:D52 D54:D58 D26:D42 D18:D24 AJ65:AN65 D59 D69" formulaRange="1"/>
    <ignoredError sqref="D43 D53 D25 D17 D60 D61:D64 D66 D68" formula="1" formulaRange="1"/>
    <ignoredError sqref="E43 E53 E25 E17 D65:E65 D67 E60" formula="1"/>
    <ignoredError sqref="AO2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Lantos Zoltán</cp:lastModifiedBy>
  <cp:lastPrinted>2016-02-16T14:58:42Z</cp:lastPrinted>
  <dcterms:created xsi:type="dcterms:W3CDTF">2008-05-03T23:04:50Z</dcterms:created>
  <dcterms:modified xsi:type="dcterms:W3CDTF">2016-04-27T14:43:43Z</dcterms:modified>
  <cp:category/>
  <cp:version/>
  <cp:contentType/>
  <cp:contentStatus/>
</cp:coreProperties>
</file>