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7155" activeTab="0"/>
  </bookViews>
  <sheets>
    <sheet name="BSc_SZAKOKT-könnyűipar_levelező" sheetId="1" r:id="rId1"/>
  </sheets>
  <definedNames>
    <definedName name="_xlnm.Print_Area" localSheetId="0">'BSc_SZAKOKT-könnyűipar_levelező'!$A$1:$AO$84</definedName>
  </definedNames>
  <calcPr fullCalcOnLoad="1"/>
</workbook>
</file>

<file path=xl/sharedStrings.xml><?xml version="1.0" encoding="utf-8"?>
<sst xmlns="http://schemas.openxmlformats.org/spreadsheetml/2006/main" count="273" uniqueCount="183">
  <si>
    <t>Levelező tagozat</t>
  </si>
  <si>
    <t>Kód</t>
  </si>
  <si>
    <t>Tantárgyak</t>
  </si>
  <si>
    <t>Össz. óra</t>
  </si>
  <si>
    <t>Kredit pont</t>
  </si>
  <si>
    <t>Félévi óraszám, számonkérés módja, kreditpont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</si>
  <si>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</si>
  <si>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</si>
  <si>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</si>
  <si>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</si>
  <si>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</si>
  <si>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</si>
  <si>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</si>
  <si>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</si>
  <si>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</si>
  <si>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gy</t>
  </si>
  <si>
    <t>la</t>
  </si>
  <si>
    <t>kö</t>
  </si>
  <si>
    <t>kr</t>
  </si>
  <si>
    <t>Természettudományi alapism.</t>
  </si>
  <si>
    <t>v</t>
  </si>
  <si>
    <t>Gazdasági és humán ismeretek</t>
  </si>
  <si>
    <t>Szakmai törzsanyag - műszaki</t>
  </si>
  <si>
    <t>Szakmai törzsanyag - pedagógiai</t>
  </si>
  <si>
    <t>TMPPS11NLB</t>
  </si>
  <si>
    <t>TMPPS22NLB</t>
  </si>
  <si>
    <t>TMPNT11NLB</t>
  </si>
  <si>
    <t>TMPNT22NLB</t>
  </si>
  <si>
    <t>TMPDO12NLB</t>
  </si>
  <si>
    <t>TMPDO21NLB</t>
  </si>
  <si>
    <t>TMPPG12NLB</t>
  </si>
  <si>
    <t>TMPPG21NLB</t>
  </si>
  <si>
    <t>Diff. szakm. tana. - műszaki</t>
  </si>
  <si>
    <t>Diff. szakm. tana. - pedagógiai</t>
  </si>
  <si>
    <t>TMPFS12NLB</t>
  </si>
  <si>
    <t>Felnőttek szakképzése</t>
  </si>
  <si>
    <t>TMPFE11NLB</t>
  </si>
  <si>
    <t>Felzárkóztatás</t>
  </si>
  <si>
    <t>TMPSM11NLB</t>
  </si>
  <si>
    <t>Szakmai gyak. okt. módszertana I</t>
  </si>
  <si>
    <t>TMPSM22NLB</t>
  </si>
  <si>
    <t>Szakmai gyak. okt. módszertana II</t>
  </si>
  <si>
    <t>BMPSK11NLB</t>
  </si>
  <si>
    <t>Szakdolgozat</t>
  </si>
  <si>
    <t>Összes tantervi óra:</t>
  </si>
  <si>
    <t>Félévenkénti óraszám - összesen:</t>
  </si>
  <si>
    <t>Összes kreditpont:</t>
  </si>
  <si>
    <t>Vizsga - összesen:</t>
  </si>
  <si>
    <t>Szigorlat - összesen:</t>
  </si>
  <si>
    <t>Szakmai gyakorlat:</t>
  </si>
  <si>
    <t>12 hét</t>
  </si>
  <si>
    <t>Műszaki kémia I.</t>
  </si>
  <si>
    <t>Fizika I.</t>
  </si>
  <si>
    <t>Fizika II.</t>
  </si>
  <si>
    <t>Műszaki mechanika I.</t>
  </si>
  <si>
    <t>Folyamatszervezés II.</t>
  </si>
  <si>
    <t>BSc Műszaki szakoktató, könnyűipari szakirány</t>
  </si>
  <si>
    <t>Műszaki kémia II. (N)</t>
  </si>
  <si>
    <t>Műszaki mechanika II. (N)</t>
  </si>
  <si>
    <t>Reológia (N)</t>
  </si>
  <si>
    <t>GGTME11OTB</t>
  </si>
  <si>
    <t>Integrált irányítási rendszerek II. (N)</t>
  </si>
  <si>
    <t xml:space="preserve">Folyamatszervezés I. </t>
  </si>
  <si>
    <t>Tervezéselmélet I. (N)</t>
  </si>
  <si>
    <t>Környezettan</t>
  </si>
  <si>
    <t>Évközi jegy - összesen:</t>
  </si>
  <si>
    <t>é</t>
  </si>
  <si>
    <t>a</t>
  </si>
  <si>
    <t>_SzabVal1</t>
  </si>
  <si>
    <t>_SzabVal2</t>
  </si>
  <si>
    <t>_SzabVal3</t>
  </si>
  <si>
    <t>_SzabVal4</t>
  </si>
  <si>
    <t>Matematika I.</t>
  </si>
  <si>
    <t>Matematika II.</t>
  </si>
  <si>
    <t>Vállalkozás-gazdaságtan I.</t>
  </si>
  <si>
    <t>Vállalkozás-gazdaságtan II.</t>
  </si>
  <si>
    <t>Didaktika és oktatásszervezés I.</t>
  </si>
  <si>
    <t>Didaktika és oktatásszervezés II.</t>
  </si>
  <si>
    <t>Pedagógiai gyakorlat I.</t>
  </si>
  <si>
    <t>Pedagógiai gyakorlat II.</t>
  </si>
  <si>
    <t>Szabadon választható I.</t>
  </si>
  <si>
    <t>Szabadon választható II.</t>
  </si>
  <si>
    <t>Szabadon választható III.</t>
  </si>
  <si>
    <t>Szabadon választható IV.</t>
  </si>
  <si>
    <t>Pszichológia és személyiségfejlesztés I.</t>
  </si>
  <si>
    <t>Pszichológia és személyiségfejlesztés II.</t>
  </si>
  <si>
    <t>Szabadon választható tárgyak II.</t>
  </si>
  <si>
    <t>Szabadon választható tárgyak IV.</t>
  </si>
  <si>
    <t>TMPKTV1NLB</t>
  </si>
  <si>
    <t>Kultúrtörténet</t>
  </si>
  <si>
    <t>TMPTMV1NLB</t>
  </si>
  <si>
    <t>Tanulásmódszertan</t>
  </si>
  <si>
    <t>Szabadon választható tárgyak*</t>
  </si>
  <si>
    <t>Informatika II.</t>
  </si>
  <si>
    <t>Informatika I.</t>
  </si>
  <si>
    <t>Műszaki rajz és dokumentáció</t>
  </si>
  <si>
    <t>Menedzsment</t>
  </si>
  <si>
    <t>Integrált irányítási rendszerek I.</t>
  </si>
  <si>
    <t>Általános mérnöki ismeretek</t>
  </si>
  <si>
    <t>Projektmenedzsment</t>
  </si>
  <si>
    <t>Anyagtudomány</t>
  </si>
  <si>
    <t>Anyagszerkezettan</t>
  </si>
  <si>
    <t xml:space="preserve">Gépszerkezetek </t>
  </si>
  <si>
    <t xml:space="preserve">Méréstechnika </t>
  </si>
  <si>
    <t xml:space="preserve">Könnyűipari enciklopédia A </t>
  </si>
  <si>
    <t xml:space="preserve">Könnyűipari enciklopédia B </t>
  </si>
  <si>
    <t xml:space="preserve">Technológiaelmélet </t>
  </si>
  <si>
    <t>Színtan és színmérés</t>
  </si>
  <si>
    <t>Szabályozás és vezérlés</t>
  </si>
  <si>
    <t>Logisztika</t>
  </si>
  <si>
    <t>Biztonságtechnika</t>
  </si>
  <si>
    <t>Gyártásszervezés és előkészítés I.</t>
  </si>
  <si>
    <t>Gyártásszervezés és előkészítés II.</t>
  </si>
  <si>
    <t>GGTKG1A5LD</t>
  </si>
  <si>
    <t>GGTKG2A5LD</t>
  </si>
  <si>
    <t>Mikroökonómia</t>
  </si>
  <si>
    <t>GSVVG1A5LD</t>
  </si>
  <si>
    <t>GSVVG2A5LD</t>
  </si>
  <si>
    <t>TMPMA1GNLD</t>
  </si>
  <si>
    <t>TMPMA2GNLD</t>
  </si>
  <si>
    <t>Kommunikáció</t>
  </si>
  <si>
    <t>Alkamazott szociológia</t>
  </si>
  <si>
    <t>TMPKO11NLD</t>
  </si>
  <si>
    <t>TMPAS11NLD</t>
  </si>
  <si>
    <t>Neveléstan I.</t>
  </si>
  <si>
    <t>Neveléstan II.</t>
  </si>
  <si>
    <t>Szakképzés-pedagógia</t>
  </si>
  <si>
    <t>TMPSZP11NLB</t>
  </si>
  <si>
    <t>*A szakirányoknak megfelelő szakterületi szabadon választható tantárgyak köre a I. és III. esetében megegyezik a szakirány szerinti BSc mérnöki szak kínálatával.</t>
  </si>
  <si>
    <t>TMPSZV1NLB</t>
  </si>
  <si>
    <t>Szakképzéstörténet</t>
  </si>
  <si>
    <t>TMPVKV1NLB</t>
  </si>
  <si>
    <t>Vállalati képzések tervezése és szervezése</t>
  </si>
  <si>
    <t>RTTSE1TTLD</t>
  </si>
  <si>
    <t>Számítógépes tervezőeszközök I.</t>
  </si>
  <si>
    <t>Számítógépes tervezőeszközök II.</t>
  </si>
  <si>
    <t>RTTSE2TTLD</t>
  </si>
  <si>
    <t>Könnyűipari marketing és kereskedelem</t>
  </si>
  <si>
    <t>RTTKK1TTLD</t>
  </si>
  <si>
    <t>RMTMK1CTLD</t>
  </si>
  <si>
    <t>RMTMK2CTLD</t>
  </si>
  <si>
    <t>RMKFI1GTLD</t>
  </si>
  <si>
    <t>RMKFI2GTLD</t>
  </si>
  <si>
    <t>RMKME1GTLD</t>
  </si>
  <si>
    <t>RMKME2GTLD</t>
  </si>
  <si>
    <t>RMTRE1MTLD</t>
  </si>
  <si>
    <t>RMKKT1KTLD</t>
  </si>
  <si>
    <t>RMTPM1MTLD</t>
  </si>
  <si>
    <t>RMTAM1NTLD</t>
  </si>
  <si>
    <t>RMKMR1GTLD</t>
  </si>
  <si>
    <t>RMKGM1GTLD</t>
  </si>
  <si>
    <t>RMTAT1NTLD</t>
  </si>
  <si>
    <t>RMTAS2MTLD</t>
  </si>
  <si>
    <t>RMTIR1MTLD</t>
  </si>
  <si>
    <t>RMTIR2MTLD</t>
  </si>
  <si>
    <t>RMTIN1ITLD</t>
  </si>
  <si>
    <t>RMTIN2ITLD</t>
  </si>
  <si>
    <t>RMTKM1NTLD</t>
  </si>
  <si>
    <t>RTTTE1MTLD</t>
  </si>
  <si>
    <t>RMTFO1MTLD</t>
  </si>
  <si>
    <t>RMTFO2MTLD</t>
  </si>
  <si>
    <t>RMTTC1MTLD</t>
  </si>
  <si>
    <t>RMTKE1CTLD</t>
  </si>
  <si>
    <t>RTTKE2RTLD</t>
  </si>
  <si>
    <t>RMTSS1NTLD</t>
  </si>
  <si>
    <t>RMKSV1GTLD</t>
  </si>
  <si>
    <t>RMTLO1MTLD</t>
  </si>
  <si>
    <t>RTTGE1RTLD</t>
  </si>
  <si>
    <t>RTTGE2RTLD</t>
  </si>
  <si>
    <t>RMKBT1GTLD</t>
  </si>
  <si>
    <t>Makroökonómia**</t>
  </si>
  <si>
    <t>** A követelmény eltér az alapszakétól.</t>
  </si>
  <si>
    <t>[1] TMPMA1GNLD</t>
  </si>
  <si>
    <t>[20] RMKMR1GTLD</t>
  </si>
  <si>
    <t>[22] RMTAT1NTLD</t>
  </si>
  <si>
    <t>[26] RMTIN1ITLD</t>
  </si>
  <si>
    <t>[2] TMPMA2GNLD</t>
  </si>
  <si>
    <t>[38] TMPPS11NLB</t>
  </si>
  <si>
    <t>[40] TMPNT11NLB</t>
  </si>
  <si>
    <t>[41] TMPNT22NLB</t>
  </si>
  <si>
    <t>[43] TMPDO12NLB</t>
  </si>
  <si>
    <t>[47] RTTGE1RTND</t>
  </si>
  <si>
    <t>[49] RTTSE1TTLD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</si>
</sst>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3">
    <font>
      <sz val="10"/>
      <name val="Arial"/>
      <family val="0"/>
    </font>
    <font>
      <sz val="11"/>
      <color indexed="8"/>
      <name val="Calibri"/>
      <family val="2"/>
    </font>
    <font>
      <i/>
      <sz val="10"/>
      <color indexed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1"/>
      <name val="Arial CE"/>
      <family val="2"/>
    </font>
    <font>
      <b/>
      <sz val="10"/>
      <name val="Arial"/>
      <family val="2"/>
    </font>
    <font>
      <b/>
      <sz val="12"/>
      <color indexed="10"/>
      <name val="Arial CE"/>
      <family val="0"/>
    </font>
    <font>
      <b/>
      <sz val="8"/>
      <color indexed="10"/>
      <name val="Arial CE"/>
      <family val="0"/>
    </font>
    <font>
      <sz val="12"/>
      <name val="Arial CE"/>
      <family val="0"/>
    </font>
    <font>
      <i/>
      <sz val="12"/>
      <name val="Arial CE"/>
      <family val="0"/>
    </font>
    <font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7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dotted"/>
      <bottom style="dotted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1" applyNumberFormat="0" applyBorder="0">
      <alignment horizontal="right"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1" borderId="0" applyNumberFormat="0" applyBorder="0" applyAlignment="0" applyProtection="0"/>
    <xf numFmtId="0" fontId="32" fillId="16" borderId="0" applyNumberFormat="0" applyBorder="0" applyAlignment="0" applyProtection="0"/>
    <xf numFmtId="0" fontId="32" fillId="19" borderId="0" applyNumberFormat="0" applyBorder="0" applyAlignment="0" applyProtection="0"/>
    <xf numFmtId="0" fontId="24" fillId="9" borderId="2" applyNumberFormat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8" fillId="20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0" fillId="21" borderId="8" applyNumberFormat="0" applyFont="0" applyAlignment="0" applyProtection="0"/>
    <xf numFmtId="0" fontId="21" fillId="6" borderId="0" applyNumberFormat="0" applyBorder="0" applyAlignment="0" applyProtection="0"/>
    <xf numFmtId="0" fontId="25" fillId="2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5" borderId="0" applyNumberFormat="0" applyBorder="0" applyAlignment="0" applyProtection="0"/>
    <xf numFmtId="0" fontId="23" fillId="23" borderId="0" applyNumberFormat="0" applyBorder="0" applyAlignment="0" applyProtection="0"/>
    <xf numFmtId="0" fontId="26" fillId="22" borderId="2" applyNumberFormat="0" applyAlignment="0" applyProtection="0"/>
    <xf numFmtId="9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9" fillId="22" borderId="17" xfId="0" applyFont="1" applyFill="1" applyBorder="1" applyAlignment="1">
      <alignment horizontal="center" vertical="center"/>
    </xf>
    <xf numFmtId="0" fontId="9" fillId="22" borderId="18" xfId="0" applyFont="1" applyFill="1" applyBorder="1" applyAlignment="1">
      <alignment horizontal="center" vertical="center"/>
    </xf>
    <xf numFmtId="0" fontId="9" fillId="22" borderId="19" xfId="0" applyFont="1" applyFill="1" applyBorder="1" applyAlignment="1">
      <alignment horizontal="center" vertical="center"/>
    </xf>
    <xf numFmtId="0" fontId="9" fillId="22" borderId="20" xfId="0" applyFont="1" applyFill="1" applyBorder="1" applyAlignment="1">
      <alignment horizontal="center" vertical="center"/>
    </xf>
    <xf numFmtId="0" fontId="9" fillId="22" borderId="21" xfId="0" applyFont="1" applyFill="1" applyBorder="1" applyAlignment="1">
      <alignment horizontal="center" vertical="center"/>
    </xf>
    <xf numFmtId="0" fontId="9" fillId="22" borderId="22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9" fillId="22" borderId="35" xfId="0" applyFont="1" applyFill="1" applyBorder="1" applyAlignment="1">
      <alignment horizontal="center" vertical="center"/>
    </xf>
    <xf numFmtId="0" fontId="9" fillId="22" borderId="3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22" borderId="38" xfId="0" applyFont="1" applyFill="1" applyBorder="1" applyAlignment="1">
      <alignment horizontal="center" vertical="center"/>
    </xf>
    <xf numFmtId="0" fontId="4" fillId="22" borderId="39" xfId="0" applyFont="1" applyFill="1" applyBorder="1" applyAlignment="1">
      <alignment horizontal="center" vertical="center"/>
    </xf>
    <xf numFmtId="0" fontId="4" fillId="22" borderId="40" xfId="0" applyFont="1" applyFill="1" applyBorder="1" applyAlignment="1">
      <alignment horizontal="center" vertical="center"/>
    </xf>
    <xf numFmtId="0" fontId="4" fillId="22" borderId="38" xfId="0" applyFont="1" applyFill="1" applyBorder="1" applyAlignment="1">
      <alignment horizontal="center" vertical="center"/>
    </xf>
    <xf numFmtId="0" fontId="4" fillId="22" borderId="41" xfId="0" applyFont="1" applyFill="1" applyBorder="1" applyAlignment="1">
      <alignment horizontal="center" vertical="center"/>
    </xf>
    <xf numFmtId="0" fontId="4" fillId="22" borderId="42" xfId="0" applyFont="1" applyFill="1" applyBorder="1" applyAlignment="1">
      <alignment horizontal="center" vertical="center"/>
    </xf>
    <xf numFmtId="0" fontId="4" fillId="22" borderId="39" xfId="0" applyFont="1" applyFill="1" applyBorder="1" applyAlignment="1">
      <alignment horizontal="center" vertical="center"/>
    </xf>
    <xf numFmtId="0" fontId="4" fillId="0" borderId="43" xfId="0" applyFont="1" applyBorder="1" applyAlignment="1">
      <alignment vertical="center"/>
    </xf>
    <xf numFmtId="0" fontId="4" fillId="22" borderId="25" xfId="0" applyFont="1" applyFill="1" applyBorder="1" applyAlignment="1">
      <alignment horizontal="center" vertical="center"/>
    </xf>
    <xf numFmtId="0" fontId="4" fillId="22" borderId="26" xfId="0" applyFont="1" applyFill="1" applyBorder="1" applyAlignment="1">
      <alignment horizontal="center" vertical="center"/>
    </xf>
    <xf numFmtId="0" fontId="4" fillId="22" borderId="27" xfId="0" applyFont="1" applyFill="1" applyBorder="1" applyAlignment="1">
      <alignment horizontal="center" vertical="center"/>
    </xf>
    <xf numFmtId="0" fontId="4" fillId="22" borderId="2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22" borderId="13" xfId="0" applyFont="1" applyFill="1" applyBorder="1" applyAlignment="1">
      <alignment horizontal="center" vertical="center"/>
    </xf>
    <xf numFmtId="0" fontId="4" fillId="22" borderId="16" xfId="0" applyFont="1" applyFill="1" applyBorder="1" applyAlignment="1">
      <alignment horizontal="center" vertical="center"/>
    </xf>
    <xf numFmtId="0" fontId="4" fillId="22" borderId="12" xfId="0" applyFont="1" applyFill="1" applyBorder="1" applyAlignment="1">
      <alignment horizontal="center" vertical="center"/>
    </xf>
    <xf numFmtId="0" fontId="4" fillId="22" borderId="13" xfId="0" applyFont="1" applyFill="1" applyBorder="1" applyAlignment="1">
      <alignment horizontal="center" vertical="center"/>
    </xf>
    <xf numFmtId="0" fontId="4" fillId="22" borderId="14" xfId="0" applyFont="1" applyFill="1" applyBorder="1" applyAlignment="1">
      <alignment horizontal="center" vertical="center"/>
    </xf>
    <xf numFmtId="0" fontId="4" fillId="22" borderId="15" xfId="0" applyFont="1" applyFill="1" applyBorder="1" applyAlignment="1">
      <alignment horizontal="center" vertical="center"/>
    </xf>
    <xf numFmtId="0" fontId="4" fillId="22" borderId="16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5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left" vertical="center"/>
    </xf>
    <xf numFmtId="0" fontId="4" fillId="0" borderId="50" xfId="0" applyFont="1" applyFill="1" applyBorder="1" applyAlignment="1">
      <alignment horizontal="left" vertical="center"/>
    </xf>
    <xf numFmtId="0" fontId="9" fillId="22" borderId="35" xfId="0" applyFont="1" applyFill="1" applyBorder="1" applyAlignment="1">
      <alignment horizontal="left" vertical="center"/>
    </xf>
    <xf numFmtId="0" fontId="0" fillId="22" borderId="36" xfId="0" applyFill="1" applyBorder="1" applyAlignment="1">
      <alignment vertical="center"/>
    </xf>
    <xf numFmtId="0" fontId="0" fillId="22" borderId="53" xfId="0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1" xfId="15">
      <alignment horizontal="righ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24" borderId="0" xfId="0" applyFont="1" applyFill="1" applyAlignment="1">
      <alignment vertical="center"/>
    </xf>
    <xf numFmtId="0" fontId="12" fillId="25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1" fontId="9" fillId="22" borderId="17" xfId="0" applyNumberFormat="1" applyFont="1" applyFill="1" applyBorder="1" applyAlignment="1">
      <alignment horizontal="center" vertical="center"/>
    </xf>
    <xf numFmtId="1" fontId="9" fillId="22" borderId="18" xfId="0" applyNumberFormat="1" applyFont="1" applyFill="1" applyBorder="1" applyAlignment="1">
      <alignment horizontal="center" vertical="center"/>
    </xf>
    <xf numFmtId="1" fontId="4" fillId="22" borderId="26" xfId="0" applyNumberFormat="1" applyFont="1" applyFill="1" applyBorder="1" applyAlignment="1">
      <alignment horizontal="center" vertical="center"/>
    </xf>
    <xf numFmtId="1" fontId="9" fillId="22" borderId="20" xfId="0" applyNumberFormat="1" applyFont="1" applyFill="1" applyBorder="1" applyAlignment="1">
      <alignment horizontal="center" vertical="center"/>
    </xf>
    <xf numFmtId="0" fontId="4" fillId="24" borderId="31" xfId="0" applyFont="1" applyFill="1" applyBorder="1" applyAlignment="1">
      <alignment horizontal="left" vertical="center"/>
    </xf>
    <xf numFmtId="0" fontId="4" fillId="24" borderId="28" xfId="0" applyFont="1" applyFill="1" applyBorder="1" applyAlignment="1">
      <alignment horizontal="left" vertical="center"/>
    </xf>
    <xf numFmtId="0" fontId="4" fillId="24" borderId="31" xfId="0" applyFont="1" applyFill="1" applyBorder="1" applyAlignment="1">
      <alignment horizontal="center" vertical="center"/>
    </xf>
    <xf numFmtId="0" fontId="4" fillId="24" borderId="33" xfId="0" applyFont="1" applyFill="1" applyBorder="1" applyAlignment="1">
      <alignment horizontal="center" vertical="center"/>
    </xf>
    <xf numFmtId="0" fontId="4" fillId="24" borderId="32" xfId="0" applyFont="1" applyFill="1" applyBorder="1" applyAlignment="1">
      <alignment horizontal="left" vertical="center"/>
    </xf>
    <xf numFmtId="0" fontId="4" fillId="24" borderId="33" xfId="0" applyFont="1" applyFill="1" applyBorder="1" applyAlignment="1">
      <alignment horizontal="center" vertical="center"/>
    </xf>
    <xf numFmtId="0" fontId="4" fillId="24" borderId="32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4" fillId="24" borderId="34" xfId="0" applyFont="1" applyFill="1" applyBorder="1" applyAlignment="1">
      <alignment horizontal="center" vertical="center"/>
    </xf>
    <xf numFmtId="0" fontId="4" fillId="24" borderId="32" xfId="0" applyFont="1" applyFill="1" applyBorder="1" applyAlignment="1">
      <alignment horizontal="center" vertical="center"/>
    </xf>
    <xf numFmtId="0" fontId="4" fillId="24" borderId="37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left" vertical="center"/>
    </xf>
    <xf numFmtId="0" fontId="4" fillId="24" borderId="26" xfId="0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 horizontal="center" vertical="center"/>
    </xf>
    <xf numFmtId="0" fontId="4" fillId="24" borderId="28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4" fillId="24" borderId="1" xfId="0" applyFont="1" applyFill="1" applyBorder="1" applyAlignment="1">
      <alignment horizontal="center" vertical="center"/>
    </xf>
    <xf numFmtId="0" fontId="4" fillId="24" borderId="29" xfId="0" applyFont="1" applyFill="1" applyBorder="1" applyAlignment="1">
      <alignment horizontal="left" vertical="center"/>
    </xf>
    <xf numFmtId="0" fontId="4" fillId="24" borderId="54" xfId="0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horizontal="center" vertical="center"/>
    </xf>
    <xf numFmtId="0" fontId="4" fillId="24" borderId="55" xfId="0" applyFont="1" applyFill="1" applyBorder="1" applyAlignment="1">
      <alignment horizontal="center" vertical="center"/>
    </xf>
    <xf numFmtId="0" fontId="4" fillId="24" borderId="29" xfId="0" applyFont="1" applyFill="1" applyBorder="1" applyAlignment="1">
      <alignment horizontal="center" vertical="center"/>
    </xf>
    <xf numFmtId="0" fontId="4" fillId="24" borderId="56" xfId="0" applyFont="1" applyFill="1" applyBorder="1" applyAlignment="1">
      <alignment horizontal="center" vertical="center"/>
    </xf>
    <xf numFmtId="0" fontId="4" fillId="24" borderId="46" xfId="0" applyFont="1" applyFill="1" applyBorder="1" applyAlignment="1">
      <alignment horizontal="center" vertical="center"/>
    </xf>
    <xf numFmtId="0" fontId="2" fillId="24" borderId="1" xfId="15" applyFill="1">
      <alignment horizontal="right" vertical="center"/>
      <protection/>
    </xf>
    <xf numFmtId="0" fontId="4" fillId="24" borderId="50" xfId="0" applyFont="1" applyFill="1" applyBorder="1" applyAlignment="1">
      <alignment horizontal="left" vertical="center"/>
    </xf>
    <xf numFmtId="0" fontId="4" fillId="24" borderId="57" xfId="0" applyFont="1" applyFill="1" applyBorder="1" applyAlignment="1">
      <alignment horizontal="left" vertical="center"/>
    </xf>
    <xf numFmtId="0" fontId="4" fillId="24" borderId="58" xfId="0" applyFont="1" applyFill="1" applyBorder="1" applyAlignment="1">
      <alignment horizontal="left" vertical="center"/>
    </xf>
    <xf numFmtId="0" fontId="4" fillId="24" borderId="59" xfId="0" applyFont="1" applyFill="1" applyBorder="1" applyAlignment="1">
      <alignment horizontal="center" vertical="center"/>
    </xf>
    <xf numFmtId="0" fontId="4" fillId="24" borderId="60" xfId="0" applyFont="1" applyFill="1" applyBorder="1" applyAlignment="1">
      <alignment horizontal="center" vertical="center"/>
    </xf>
    <xf numFmtId="0" fontId="4" fillId="24" borderId="61" xfId="0" applyFont="1" applyFill="1" applyBorder="1" applyAlignment="1">
      <alignment horizontal="center" vertical="center"/>
    </xf>
    <xf numFmtId="0" fontId="4" fillId="24" borderId="57" xfId="0" applyFont="1" applyFill="1" applyBorder="1" applyAlignment="1">
      <alignment horizontal="center" vertical="center"/>
    </xf>
    <xf numFmtId="0" fontId="4" fillId="24" borderId="58" xfId="0" applyFont="1" applyFill="1" applyBorder="1" applyAlignment="1">
      <alignment horizontal="center" vertical="center"/>
    </xf>
    <xf numFmtId="0" fontId="4" fillId="24" borderId="62" xfId="0" applyFont="1" applyFill="1" applyBorder="1" applyAlignment="1">
      <alignment horizontal="center" vertical="center"/>
    </xf>
    <xf numFmtId="0" fontId="0" fillId="24" borderId="24" xfId="0" applyFill="1" applyBorder="1" applyAlignment="1">
      <alignment horizontal="left" vertical="center"/>
    </xf>
    <xf numFmtId="0" fontId="0" fillId="24" borderId="27" xfId="0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24" borderId="24" xfId="0" applyFont="1" applyFill="1" applyBorder="1" applyAlignment="1">
      <alignment horizontal="left" vertical="center"/>
    </xf>
    <xf numFmtId="0" fontId="0" fillId="24" borderId="27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1" fontId="14" fillId="0" borderId="12" xfId="0" applyNumberFormat="1" applyFont="1" applyFill="1" applyBorder="1" applyAlignment="1">
      <alignment horizontal="center" vertical="center"/>
    </xf>
    <xf numFmtId="1" fontId="15" fillId="0" borderId="14" xfId="0" applyNumberFormat="1" applyFont="1" applyFill="1" applyBorder="1" applyAlignment="1">
      <alignment horizontal="center" vertical="center"/>
    </xf>
    <xf numFmtId="0" fontId="4" fillId="24" borderId="38" xfId="0" applyFont="1" applyFill="1" applyBorder="1" applyAlignment="1">
      <alignment horizontal="left" vertical="center"/>
    </xf>
    <xf numFmtId="1" fontId="14" fillId="24" borderId="38" xfId="0" applyNumberFormat="1" applyFont="1" applyFill="1" applyBorder="1" applyAlignment="1">
      <alignment horizontal="center" vertical="center"/>
    </xf>
    <xf numFmtId="0" fontId="4" fillId="24" borderId="26" xfId="0" applyFont="1" applyFill="1" applyBorder="1" applyAlignment="1">
      <alignment horizontal="left" vertical="center"/>
    </xf>
    <xf numFmtId="1" fontId="14" fillId="24" borderId="26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14" fillId="24" borderId="24" xfId="0" applyFont="1" applyFill="1" applyBorder="1" applyAlignment="1">
      <alignment horizontal="center" vertical="center"/>
    </xf>
    <xf numFmtId="0" fontId="10" fillId="24" borderId="26" xfId="0" applyFont="1" applyFill="1" applyBorder="1" applyAlignment="1">
      <alignment horizontal="left" vertical="center"/>
    </xf>
    <xf numFmtId="1" fontId="14" fillId="0" borderId="13" xfId="0" applyNumberFormat="1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left" vertical="center"/>
    </xf>
    <xf numFmtId="1" fontId="14" fillId="0" borderId="38" xfId="0" applyNumberFormat="1" applyFont="1" applyFill="1" applyBorder="1" applyAlignment="1">
      <alignment horizontal="center" vertical="center"/>
    </xf>
    <xf numFmtId="1" fontId="14" fillId="0" borderId="26" xfId="0" applyNumberFormat="1" applyFont="1" applyFill="1" applyBorder="1" applyAlignment="1">
      <alignment horizontal="center" vertical="center"/>
    </xf>
    <xf numFmtId="0" fontId="14" fillId="24" borderId="39" xfId="0" applyFont="1" applyFill="1" applyBorder="1" applyAlignment="1">
      <alignment vertical="center"/>
    </xf>
    <xf numFmtId="0" fontId="14" fillId="24" borderId="25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4" fillId="0" borderId="39" xfId="0" applyFont="1" applyBorder="1" applyAlignment="1">
      <alignment horizontal="left" vertical="center"/>
    </xf>
    <xf numFmtId="0" fontId="14" fillId="0" borderId="16" xfId="0" applyFont="1" applyFill="1" applyBorder="1" applyAlignment="1">
      <alignment vertical="center"/>
    </xf>
    <xf numFmtId="0" fontId="14" fillId="0" borderId="39" xfId="0" applyFont="1" applyFill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1" fontId="14" fillId="24" borderId="40" xfId="0" applyNumberFormat="1" applyFont="1" applyFill="1" applyBorder="1" applyAlignment="1">
      <alignment horizontal="center" vertical="center"/>
    </xf>
    <xf numFmtId="1" fontId="14" fillId="24" borderId="24" xfId="0" applyNumberFormat="1" applyFont="1" applyFill="1" applyBorder="1" applyAlignment="1">
      <alignment horizontal="center" vertical="center"/>
    </xf>
    <xf numFmtId="1" fontId="14" fillId="0" borderId="40" xfId="0" applyNumberFormat="1" applyFont="1" applyFill="1" applyBorder="1" applyAlignment="1">
      <alignment horizontal="center" vertical="center"/>
    </xf>
    <xf numFmtId="1" fontId="14" fillId="0" borderId="24" xfId="0" applyNumberFormat="1" applyFont="1" applyFill="1" applyBorder="1" applyAlignment="1">
      <alignment horizontal="center" vertical="center"/>
    </xf>
    <xf numFmtId="1" fontId="14" fillId="24" borderId="42" xfId="0" applyNumberFormat="1" applyFont="1" applyFill="1" applyBorder="1" applyAlignment="1">
      <alignment horizontal="center" vertical="center"/>
    </xf>
    <xf numFmtId="1" fontId="14" fillId="24" borderId="28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1" fontId="14" fillId="0" borderId="15" xfId="0" applyNumberFormat="1" applyFont="1" applyFill="1" applyBorder="1" applyAlignment="1">
      <alignment horizontal="center" vertical="center"/>
    </xf>
    <xf numFmtId="1" fontId="14" fillId="0" borderId="42" xfId="0" applyNumberFormat="1" applyFont="1" applyFill="1" applyBorder="1" applyAlignment="1">
      <alignment horizontal="center" vertical="center"/>
    </xf>
    <xf numFmtId="1" fontId="14" fillId="0" borderId="28" xfId="0" applyNumberFormat="1" applyFont="1" applyFill="1" applyBorder="1" applyAlignment="1">
      <alignment horizontal="center" vertical="center"/>
    </xf>
    <xf numFmtId="1" fontId="14" fillId="24" borderId="41" xfId="0" applyNumberFormat="1" applyFont="1" applyFill="1" applyBorder="1" applyAlignment="1">
      <alignment horizontal="center" vertical="center"/>
    </xf>
    <xf numFmtId="1" fontId="14" fillId="24" borderId="27" xfId="0" applyNumberFormat="1" applyFont="1" applyFill="1" applyBorder="1" applyAlignment="1">
      <alignment horizontal="center" vertical="center"/>
    </xf>
    <xf numFmtId="1" fontId="15" fillId="24" borderId="27" xfId="0" applyNumberFormat="1" applyFont="1" applyFill="1" applyBorder="1" applyAlignment="1">
      <alignment horizontal="center" vertical="center"/>
    </xf>
    <xf numFmtId="1" fontId="15" fillId="0" borderId="41" xfId="0" applyNumberFormat="1" applyFont="1" applyFill="1" applyBorder="1" applyAlignment="1">
      <alignment horizontal="center" vertical="center"/>
    </xf>
    <xf numFmtId="1" fontId="15" fillId="0" borderId="27" xfId="0" applyNumberFormat="1" applyFont="1" applyFill="1" applyBorder="1" applyAlignment="1">
      <alignment horizontal="center" vertical="center"/>
    </xf>
    <xf numFmtId="1" fontId="15" fillId="24" borderId="41" xfId="0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10" fillId="24" borderId="63" xfId="0" applyFont="1" applyFill="1" applyBorder="1" applyAlignment="1">
      <alignment horizontal="left" vertical="center"/>
    </xf>
    <xf numFmtId="0" fontId="10" fillId="0" borderId="51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9" fillId="22" borderId="53" xfId="0" applyFont="1" applyFill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10" fillId="24" borderId="51" xfId="0" applyFont="1" applyFill="1" applyBorder="1" applyAlignment="1">
      <alignment horizontal="left" vertical="center"/>
    </xf>
    <xf numFmtId="0" fontId="10" fillId="0" borderId="64" xfId="0" applyFont="1" applyFill="1" applyBorder="1" applyAlignment="1">
      <alignment horizontal="left" vertical="center"/>
    </xf>
    <xf numFmtId="0" fontId="10" fillId="0" borderId="63" xfId="0" applyFont="1" applyFill="1" applyBorder="1" applyAlignment="1">
      <alignment horizontal="left" vertical="center"/>
    </xf>
    <xf numFmtId="0" fontId="10" fillId="0" borderId="51" xfId="0" applyFont="1" applyFill="1" applyBorder="1" applyAlignment="1">
      <alignment horizontal="left" vertical="center"/>
    </xf>
    <xf numFmtId="0" fontId="10" fillId="0" borderId="51" xfId="0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left" vertical="center"/>
    </xf>
    <xf numFmtId="0" fontId="14" fillId="0" borderId="40" xfId="0" applyFont="1" applyFill="1" applyBorder="1" applyAlignment="1" applyProtection="1">
      <alignment horizontal="center" vertical="center"/>
      <protection/>
    </xf>
    <xf numFmtId="49" fontId="10" fillId="0" borderId="26" xfId="0" applyNumberFormat="1" applyFont="1" applyFill="1" applyBorder="1" applyAlignment="1">
      <alignment horizontal="left" vertical="center"/>
    </xf>
    <xf numFmtId="0" fontId="14" fillId="0" borderId="24" xfId="0" applyFont="1" applyFill="1" applyBorder="1" applyAlignment="1" applyProtection="1">
      <alignment horizontal="center" vertical="center"/>
      <protection/>
    </xf>
    <xf numFmtId="1" fontId="14" fillId="0" borderId="27" xfId="0" applyNumberFormat="1" applyFont="1" applyFill="1" applyBorder="1" applyAlignment="1">
      <alignment horizontal="center" vertical="center"/>
    </xf>
    <xf numFmtId="0" fontId="9" fillId="24" borderId="32" xfId="0" applyFont="1" applyFill="1" applyBorder="1" applyAlignment="1">
      <alignment horizontal="center" vertical="center"/>
    </xf>
    <xf numFmtId="0" fontId="14" fillId="24" borderId="4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38" xfId="0" applyFont="1" applyFill="1" applyBorder="1" applyAlignment="1" applyProtection="1">
      <alignment horizontal="center" vertical="center"/>
      <protection locked="0"/>
    </xf>
    <xf numFmtId="0" fontId="14" fillId="0" borderId="26" xfId="0" applyFont="1" applyFill="1" applyBorder="1" applyAlignment="1">
      <alignment horizontal="center" vertical="center"/>
    </xf>
    <xf numFmtId="0" fontId="14" fillId="0" borderId="26" xfId="0" applyFont="1" applyFill="1" applyBorder="1" applyAlignment="1" applyProtection="1">
      <alignment horizontal="center" vertical="center"/>
      <protection locked="0"/>
    </xf>
    <xf numFmtId="0" fontId="14" fillId="0" borderId="54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left" vertical="center"/>
    </xf>
    <xf numFmtId="1" fontId="14" fillId="0" borderId="30" xfId="0" applyNumberFormat="1" applyFont="1" applyFill="1" applyBorder="1" applyAlignment="1">
      <alignment horizontal="center" vertical="center"/>
    </xf>
    <xf numFmtId="0" fontId="14" fillId="0" borderId="42" xfId="0" applyFont="1" applyFill="1" applyBorder="1" applyAlignment="1" applyProtection="1">
      <alignment horizontal="center" vertical="center"/>
      <protection/>
    </xf>
    <xf numFmtId="0" fontId="14" fillId="0" borderId="28" xfId="0" applyFont="1" applyFill="1" applyBorder="1" applyAlignment="1" applyProtection="1">
      <alignment horizontal="center" vertical="center"/>
      <protection/>
    </xf>
    <xf numFmtId="1" fontId="14" fillId="0" borderId="29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vertical="center" wrapText="1"/>
    </xf>
    <xf numFmtId="0" fontId="14" fillId="0" borderId="27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4" fillId="0" borderId="42" xfId="0" applyFont="1" applyFill="1" applyBorder="1" applyAlignment="1" applyProtection="1">
      <alignment horizontal="center" vertical="center"/>
      <protection locked="0"/>
    </xf>
    <xf numFmtId="0" fontId="14" fillId="0" borderId="28" xfId="0" applyFont="1" applyFill="1" applyBorder="1" applyAlignment="1" applyProtection="1">
      <alignment horizontal="center" vertical="center"/>
      <protection locked="0"/>
    </xf>
    <xf numFmtId="0" fontId="14" fillId="0" borderId="41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41" xfId="0" applyFont="1" applyFill="1" applyBorder="1" applyAlignment="1" applyProtection="1">
      <alignment horizontal="center" vertical="center"/>
      <protection locked="0"/>
    </xf>
    <xf numFmtId="0" fontId="15" fillId="0" borderId="27" xfId="0" applyFont="1" applyFill="1" applyBorder="1" applyAlignment="1" applyProtection="1">
      <alignment horizontal="center" vertical="center"/>
      <protection locked="0"/>
    </xf>
    <xf numFmtId="49" fontId="10" fillId="0" borderId="63" xfId="0" applyNumberFormat="1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left" vertical="center"/>
    </xf>
    <xf numFmtId="49" fontId="10" fillId="0" borderId="26" xfId="0" applyNumberFormat="1" applyFont="1" applyFill="1" applyBorder="1" applyAlignment="1">
      <alignment horizontal="center" vertical="center"/>
    </xf>
    <xf numFmtId="0" fontId="10" fillId="0" borderId="65" xfId="0" applyFont="1" applyFill="1" applyBorder="1" applyAlignment="1" applyProtection="1">
      <alignment horizontal="left" vertical="center"/>
      <protection/>
    </xf>
    <xf numFmtId="0" fontId="14" fillId="0" borderId="27" xfId="0" applyFont="1" applyFill="1" applyBorder="1" applyAlignment="1" applyProtection="1">
      <alignment vertical="center"/>
      <protection/>
    </xf>
    <xf numFmtId="0" fontId="14" fillId="0" borderId="41" xfId="0" applyFont="1" applyFill="1" applyBorder="1" applyAlignment="1" applyProtection="1">
      <alignment horizontal="center" vertical="center"/>
      <protection/>
    </xf>
    <xf numFmtId="0" fontId="14" fillId="0" borderId="27" xfId="0" applyFont="1" applyFill="1" applyBorder="1" applyAlignment="1" applyProtection="1">
      <alignment horizontal="center" vertical="center"/>
      <protection/>
    </xf>
    <xf numFmtId="1" fontId="14" fillId="0" borderId="14" xfId="0" applyNumberFormat="1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24" borderId="67" xfId="0" applyFont="1" applyFill="1" applyBorder="1" applyAlignment="1">
      <alignment horizontal="left" vertical="center"/>
    </xf>
    <xf numFmtId="0" fontId="0" fillId="24" borderId="52" xfId="0" applyFont="1" applyFill="1" applyBorder="1" applyAlignment="1">
      <alignment horizontal="left" vertical="center"/>
    </xf>
    <xf numFmtId="0" fontId="0" fillId="24" borderId="15" xfId="0" applyFont="1" applyFill="1" applyBorder="1" applyAlignment="1">
      <alignment horizontal="left" vertical="center"/>
    </xf>
    <xf numFmtId="0" fontId="0" fillId="24" borderId="16" xfId="0" applyFill="1" applyBorder="1" applyAlignment="1">
      <alignment horizontal="left" vertical="center"/>
    </xf>
    <xf numFmtId="0" fontId="0" fillId="24" borderId="52" xfId="0" applyFill="1" applyBorder="1" applyAlignment="1">
      <alignment horizontal="left" vertical="center"/>
    </xf>
    <xf numFmtId="0" fontId="0" fillId="24" borderId="64" xfId="0" applyFill="1" applyBorder="1" applyAlignment="1">
      <alignment horizontal="left" vertical="center"/>
    </xf>
    <xf numFmtId="0" fontId="11" fillId="24" borderId="68" xfId="0" applyFont="1" applyFill="1" applyBorder="1" applyAlignment="1">
      <alignment horizontal="center" vertical="center"/>
    </xf>
    <xf numFmtId="0" fontId="11" fillId="24" borderId="63" xfId="0" applyFont="1" applyFill="1" applyBorder="1" applyAlignment="1">
      <alignment horizontal="center" vertical="center"/>
    </xf>
    <xf numFmtId="0" fontId="11" fillId="24" borderId="66" xfId="0" applyFont="1" applyFill="1" applyBorder="1" applyAlignment="1">
      <alignment horizontal="center" vertical="center"/>
    </xf>
    <xf numFmtId="0" fontId="0" fillId="24" borderId="24" xfId="0" applyFill="1" applyBorder="1" applyAlignment="1">
      <alignment horizontal="left" vertical="center"/>
    </xf>
    <xf numFmtId="0" fontId="0" fillId="24" borderId="26" xfId="0" applyFill="1" applyBorder="1" applyAlignment="1">
      <alignment horizontal="left" vertical="center"/>
    </xf>
    <xf numFmtId="0" fontId="16" fillId="24" borderId="26" xfId="0" applyFont="1" applyFill="1" applyBorder="1" applyAlignment="1">
      <alignment horizontal="left" vertical="center"/>
    </xf>
    <xf numFmtId="0" fontId="16" fillId="24" borderId="27" xfId="0" applyFont="1" applyFill="1" applyBorder="1" applyAlignment="1">
      <alignment horizontal="left" vertical="center"/>
    </xf>
    <xf numFmtId="0" fontId="6" fillId="0" borderId="68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69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6" fillId="0" borderId="71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9" fillId="22" borderId="35" xfId="0" applyFont="1" applyFill="1" applyBorder="1" applyAlignment="1">
      <alignment horizontal="left" vertical="center"/>
    </xf>
    <xf numFmtId="0" fontId="9" fillId="22" borderId="36" xfId="0" applyFont="1" applyFill="1" applyBorder="1" applyAlignment="1">
      <alignment horizontal="left" vertical="center"/>
    </xf>
    <xf numFmtId="0" fontId="9" fillId="22" borderId="53" xfId="0" applyFont="1" applyFill="1" applyBorder="1" applyAlignment="1">
      <alignment horizontal="left" vertical="center"/>
    </xf>
    <xf numFmtId="0" fontId="7" fillId="0" borderId="73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0" fillId="22" borderId="36" xfId="0" applyFill="1" applyBorder="1" applyAlignment="1">
      <alignment vertical="center"/>
    </xf>
    <xf numFmtId="0" fontId="0" fillId="0" borderId="52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4" fillId="22" borderId="49" xfId="0" applyFont="1" applyFill="1" applyBorder="1" applyAlignment="1">
      <alignment horizontal="center" vertical="center"/>
    </xf>
    <xf numFmtId="0" fontId="4" fillId="22" borderId="50" xfId="0" applyFont="1" applyFill="1" applyBorder="1" applyAlignment="1">
      <alignment horizontal="center" vertical="center"/>
    </xf>
    <xf numFmtId="0" fontId="4" fillId="22" borderId="28" xfId="0" applyFont="1" applyFill="1" applyBorder="1" applyAlignment="1">
      <alignment horizontal="center" vertical="center"/>
    </xf>
  </cellXfs>
  <cellStyles count="48">
    <cellStyle name="Normal" xfId="0"/>
    <cellStyle name="_CsoportKod" xfId="15"/>
    <cellStyle name="1. jelölőszín" xfId="16"/>
    <cellStyle name="2. jelölőszín" xfId="17"/>
    <cellStyle name="20% - 1. jelölőszín" xfId="18"/>
    <cellStyle name="20% - 2. jelölőszín" xfId="19"/>
    <cellStyle name="20% - 3. jelölőszín" xfId="20"/>
    <cellStyle name="20% - 4. jelölőszín" xfId="21"/>
    <cellStyle name="20% - 5. jelölőszín" xfId="22"/>
    <cellStyle name="20% - 6. jelölőszín" xfId="23"/>
    <cellStyle name="3. jelölőszín" xfId="24"/>
    <cellStyle name="4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5. jelölőszín" xfId="32"/>
    <cellStyle name="6. jelölőszín" xfId="33"/>
    <cellStyle name="60% - 1. jelölőszín" xfId="34"/>
    <cellStyle name="60% - 2. jelölőszín" xfId="35"/>
    <cellStyle name="60% - 3. jelölőszín" xfId="36"/>
    <cellStyle name="60% - 4. jelölőszín" xfId="37"/>
    <cellStyle name="60% - 5. jelölőszín" xfId="38"/>
    <cellStyle name="60% - 6. jelölőszín" xfId="39"/>
    <cellStyle name="Bevitel" xfId="40"/>
    <cellStyle name="Cím" xfId="41"/>
    <cellStyle name="Címsor 1" xfId="42"/>
    <cellStyle name="Címsor 2" xfId="43"/>
    <cellStyle name="Címsor 3" xfId="44"/>
    <cellStyle name="Címsor 4" xfId="45"/>
    <cellStyle name="Ellenőrzőcella" xfId="46"/>
    <cellStyle name="Comma" xfId="47"/>
    <cellStyle name="Comma [0]" xfId="48"/>
    <cellStyle name="Figyelmeztetés" xfId="49"/>
    <cellStyle name="Hivatkozott cella" xfId="50"/>
    <cellStyle name="Jegyzet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104"/>
  <sheetViews>
    <sheetView tabSelected="1" view="pageBreakPreview" zoomScale="90" zoomScaleNormal="70" zoomScaleSheetLayoutView="9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F6" sqref="F6"/>
    </sheetView>
  </sheetViews>
  <sheetFormatPr defaultColWidth="9.140625" defaultRowHeight="12.75"/>
  <cols>
    <col min="1" max="1" width="7.421875" style="2" customWidth="1"/>
    <col min="2" max="2" width="17.7109375" style="90" bestFit="1" customWidth="1"/>
    <col min="3" max="3" width="40.8515625" style="88" bestFit="1" customWidth="1"/>
    <col min="4" max="5" width="10.7109375" style="89" customWidth="1"/>
    <col min="6" max="6" width="5.7109375" style="90" bestFit="1" customWidth="1"/>
    <col min="7" max="7" width="5.28125" style="90" bestFit="1" customWidth="1"/>
    <col min="8" max="8" width="4.28125" style="90" bestFit="1" customWidth="1"/>
    <col min="9" max="9" width="4.00390625" style="90" bestFit="1" customWidth="1"/>
    <col min="10" max="12" width="5.28125" style="90" bestFit="1" customWidth="1"/>
    <col min="13" max="13" width="4.421875" style="90" bestFit="1" customWidth="1"/>
    <col min="14" max="14" width="4.00390625" style="90" bestFit="1" customWidth="1"/>
    <col min="15" max="16" width="5.28125" style="90" bestFit="1" customWidth="1"/>
    <col min="17" max="18" width="4.7109375" style="90" bestFit="1" customWidth="1"/>
    <col min="19" max="19" width="3.8515625" style="90" bestFit="1" customWidth="1"/>
    <col min="20" max="20" width="4.7109375" style="90" bestFit="1" customWidth="1"/>
    <col min="21" max="23" width="5.140625" style="90" bestFit="1" customWidth="1"/>
    <col min="24" max="24" width="3.8515625" style="90" bestFit="1" customWidth="1"/>
    <col min="25" max="25" width="5.140625" style="90" bestFit="1" customWidth="1"/>
    <col min="26" max="26" width="5.57421875" style="90" bestFit="1" customWidth="1"/>
    <col min="27" max="28" width="4.28125" style="90" bestFit="1" customWidth="1"/>
    <col min="29" max="29" width="3.8515625" style="90" bestFit="1" customWidth="1"/>
    <col min="30" max="30" width="5.28125" style="90" bestFit="1" customWidth="1"/>
    <col min="31" max="31" width="5.7109375" style="90" bestFit="1" customWidth="1"/>
    <col min="32" max="32" width="4.421875" style="90" bestFit="1" customWidth="1"/>
    <col min="33" max="33" width="5.28125" style="90" bestFit="1" customWidth="1"/>
    <col min="34" max="34" width="4.00390625" style="90" bestFit="1" customWidth="1"/>
    <col min="35" max="35" width="4.421875" style="90" bestFit="1" customWidth="1"/>
    <col min="36" max="36" width="4.8515625" style="90" bestFit="1" customWidth="1"/>
    <col min="37" max="37" width="4.421875" style="90" bestFit="1" customWidth="1"/>
    <col min="38" max="38" width="4.7109375" style="90" bestFit="1" customWidth="1"/>
    <col min="39" max="39" width="3.8515625" style="90" bestFit="1" customWidth="1"/>
    <col min="40" max="40" width="4.28125" style="90" bestFit="1" customWidth="1"/>
    <col min="41" max="41" width="19.00390625" style="90" customWidth="1"/>
    <col min="42" max="42" width="4.00390625" style="90" bestFit="1" customWidth="1"/>
    <col min="43" max="43" width="4.7109375" style="90" bestFit="1" customWidth="1"/>
    <col min="44" max="44" width="3.8515625" style="90" bestFit="1" customWidth="1"/>
    <col min="45" max="45" width="4.28125" style="90" bestFit="1" customWidth="1"/>
    <col min="46" max="46" width="18.00390625" style="2" customWidth="1"/>
    <col min="47" max="57" width="9.140625" style="7" customWidth="1"/>
    <col min="58" max="58" width="8.8515625" style="7" customWidth="1"/>
    <col min="59" max="16384" width="9.140625" style="7" customWidth="1"/>
  </cols>
  <sheetData>
    <row r="1" spans="1:46" ht="24" thickBot="1">
      <c r="A1" s="1" t="s">
        <v>56</v>
      </c>
      <c r="B1" s="2"/>
      <c r="C1" s="3"/>
      <c r="D1" s="4"/>
      <c r="E1" s="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5" t="s">
        <v>0</v>
      </c>
      <c r="AP1" s="2"/>
      <c r="AQ1" s="2"/>
      <c r="AR1" s="2"/>
      <c r="AS1" s="2"/>
      <c r="AT1" s="6"/>
    </row>
    <row r="2" spans="1:46" s="11" customFormat="1" ht="15.75">
      <c r="A2" s="301"/>
      <c r="B2" s="279" t="s">
        <v>1</v>
      </c>
      <c r="C2" s="282" t="s">
        <v>2</v>
      </c>
      <c r="D2" s="285" t="s">
        <v>3</v>
      </c>
      <c r="E2" s="288" t="s">
        <v>4</v>
      </c>
      <c r="F2" s="277" t="s">
        <v>5</v>
      </c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78"/>
      <c r="AO2" s="294" t="s">
        <v>6</v>
      </c>
      <c r="AP2" s="8"/>
      <c r="AQ2" s="9"/>
      <c r="AR2" s="9"/>
      <c r="AS2" s="9"/>
      <c r="AT2" s="10"/>
    </row>
    <row r="3" spans="1:41" s="11" customFormat="1" ht="15.75" customHeight="1">
      <c r="A3" s="302"/>
      <c r="B3" s="280"/>
      <c r="C3" s="283"/>
      <c r="D3" s="286"/>
      <c r="E3" s="289"/>
      <c r="F3" s="297" t="s">
        <v>7</v>
      </c>
      <c r="G3" s="298"/>
      <c r="H3" s="298"/>
      <c r="I3" s="298"/>
      <c r="J3" s="299"/>
      <c r="K3" s="280" t="s">
        <v>8</v>
      </c>
      <c r="L3" s="298"/>
      <c r="M3" s="298"/>
      <c r="N3" s="298"/>
      <c r="O3" s="300"/>
      <c r="P3" s="297" t="s">
        <v>9</v>
      </c>
      <c r="Q3" s="298"/>
      <c r="R3" s="298"/>
      <c r="S3" s="298"/>
      <c r="T3" s="299"/>
      <c r="U3" s="280" t="s">
        <v>10</v>
      </c>
      <c r="V3" s="298"/>
      <c r="W3" s="298"/>
      <c r="X3" s="298"/>
      <c r="Y3" s="300"/>
      <c r="Z3" s="297" t="s">
        <v>11</v>
      </c>
      <c r="AA3" s="298"/>
      <c r="AB3" s="298"/>
      <c r="AC3" s="298"/>
      <c r="AD3" s="299"/>
      <c r="AE3" s="280" t="s">
        <v>12</v>
      </c>
      <c r="AF3" s="298"/>
      <c r="AG3" s="298"/>
      <c r="AH3" s="298"/>
      <c r="AI3" s="300"/>
      <c r="AJ3" s="297" t="s">
        <v>13</v>
      </c>
      <c r="AK3" s="298"/>
      <c r="AL3" s="298"/>
      <c r="AM3" s="298"/>
      <c r="AN3" s="299"/>
      <c r="AO3" s="295"/>
    </row>
    <row r="4" spans="1:41" s="11" customFormat="1" ht="15.75" thickBot="1">
      <c r="A4" s="303"/>
      <c r="B4" s="281"/>
      <c r="C4" s="284"/>
      <c r="D4" s="287"/>
      <c r="E4" s="290"/>
      <c r="F4" s="12" t="s">
        <v>14</v>
      </c>
      <c r="G4" s="13" t="s">
        <v>15</v>
      </c>
      <c r="H4" s="13" t="s">
        <v>16</v>
      </c>
      <c r="I4" s="14" t="s">
        <v>17</v>
      </c>
      <c r="J4" s="15" t="s">
        <v>18</v>
      </c>
      <c r="K4" s="16" t="s">
        <v>14</v>
      </c>
      <c r="L4" s="13" t="s">
        <v>15</v>
      </c>
      <c r="M4" s="13" t="s">
        <v>16</v>
      </c>
      <c r="N4" s="14" t="s">
        <v>17</v>
      </c>
      <c r="O4" s="17" t="s">
        <v>18</v>
      </c>
      <c r="P4" s="12" t="s">
        <v>14</v>
      </c>
      <c r="Q4" s="13" t="s">
        <v>15</v>
      </c>
      <c r="R4" s="13" t="s">
        <v>16</v>
      </c>
      <c r="S4" s="14" t="s">
        <v>17</v>
      </c>
      <c r="T4" s="15" t="s">
        <v>18</v>
      </c>
      <c r="U4" s="16" t="s">
        <v>14</v>
      </c>
      <c r="V4" s="13" t="s">
        <v>15</v>
      </c>
      <c r="W4" s="13" t="s">
        <v>16</v>
      </c>
      <c r="X4" s="14" t="s">
        <v>17</v>
      </c>
      <c r="Y4" s="17" t="s">
        <v>18</v>
      </c>
      <c r="Z4" s="12" t="s">
        <v>14</v>
      </c>
      <c r="AA4" s="13" t="s">
        <v>15</v>
      </c>
      <c r="AB4" s="13" t="s">
        <v>16</v>
      </c>
      <c r="AC4" s="14" t="s">
        <v>17</v>
      </c>
      <c r="AD4" s="15" t="s">
        <v>18</v>
      </c>
      <c r="AE4" s="16" t="s">
        <v>14</v>
      </c>
      <c r="AF4" s="13" t="s">
        <v>15</v>
      </c>
      <c r="AG4" s="13" t="s">
        <v>16</v>
      </c>
      <c r="AH4" s="14" t="s">
        <v>17</v>
      </c>
      <c r="AI4" s="17" t="s">
        <v>18</v>
      </c>
      <c r="AJ4" s="12" t="s">
        <v>14</v>
      </c>
      <c r="AK4" s="13" t="s">
        <v>15</v>
      </c>
      <c r="AL4" s="13" t="s">
        <v>16</v>
      </c>
      <c r="AM4" s="14" t="s">
        <v>17</v>
      </c>
      <c r="AN4" s="15" t="s">
        <v>18</v>
      </c>
      <c r="AO4" s="296"/>
    </row>
    <row r="5" spans="1:41" s="24" customFormat="1" ht="15" thickBot="1">
      <c r="A5" s="291" t="s">
        <v>19</v>
      </c>
      <c r="B5" s="304"/>
      <c r="C5" s="304"/>
      <c r="D5" s="115">
        <f aca="true" t="shared" si="0" ref="D5:AD5">SUM(D6:D15)</f>
        <v>164</v>
      </c>
      <c r="E5" s="116">
        <f t="shared" si="0"/>
        <v>39</v>
      </c>
      <c r="F5" s="18">
        <f t="shared" si="0"/>
        <v>48</v>
      </c>
      <c r="G5" s="20">
        <f t="shared" si="0"/>
        <v>10</v>
      </c>
      <c r="H5" s="20">
        <f t="shared" si="0"/>
        <v>0</v>
      </c>
      <c r="I5" s="20">
        <f t="shared" si="0"/>
        <v>0</v>
      </c>
      <c r="J5" s="118">
        <f t="shared" si="0"/>
        <v>14</v>
      </c>
      <c r="K5" s="22">
        <f t="shared" si="0"/>
        <v>44</v>
      </c>
      <c r="L5" s="20">
        <f t="shared" si="0"/>
        <v>10</v>
      </c>
      <c r="M5" s="20">
        <f t="shared" si="0"/>
        <v>8</v>
      </c>
      <c r="N5" s="20">
        <f t="shared" si="0"/>
        <v>0</v>
      </c>
      <c r="O5" s="19">
        <f t="shared" si="0"/>
        <v>16</v>
      </c>
      <c r="P5" s="18">
        <f t="shared" si="0"/>
        <v>16</v>
      </c>
      <c r="Q5" s="20">
        <f t="shared" si="0"/>
        <v>0</v>
      </c>
      <c r="R5" s="20">
        <f t="shared" si="0"/>
        <v>8</v>
      </c>
      <c r="S5" s="20">
        <f t="shared" si="0"/>
        <v>0</v>
      </c>
      <c r="T5" s="21">
        <f t="shared" si="0"/>
        <v>5</v>
      </c>
      <c r="U5" s="22">
        <f t="shared" si="0"/>
        <v>8</v>
      </c>
      <c r="V5" s="20">
        <f t="shared" si="0"/>
        <v>0</v>
      </c>
      <c r="W5" s="20">
        <f t="shared" si="0"/>
        <v>4</v>
      </c>
      <c r="X5" s="20">
        <f t="shared" si="0"/>
        <v>0</v>
      </c>
      <c r="Y5" s="19">
        <f t="shared" si="0"/>
        <v>4</v>
      </c>
      <c r="Z5" s="18">
        <f t="shared" si="0"/>
        <v>0</v>
      </c>
      <c r="AA5" s="20">
        <f t="shared" si="0"/>
        <v>0</v>
      </c>
      <c r="AB5" s="20">
        <f t="shared" si="0"/>
        <v>0</v>
      </c>
      <c r="AC5" s="20">
        <f t="shared" si="0"/>
        <v>0</v>
      </c>
      <c r="AD5" s="19">
        <f t="shared" si="0"/>
        <v>0</v>
      </c>
      <c r="AE5" s="22">
        <f aca="true" t="shared" si="1" ref="AE5:AN5">SUM(AE6:AE15)</f>
        <v>0</v>
      </c>
      <c r="AF5" s="20">
        <f t="shared" si="1"/>
        <v>0</v>
      </c>
      <c r="AG5" s="20">
        <f t="shared" si="1"/>
        <v>0</v>
      </c>
      <c r="AH5" s="20">
        <f t="shared" si="1"/>
        <v>0</v>
      </c>
      <c r="AI5" s="19">
        <f t="shared" si="1"/>
        <v>0</v>
      </c>
      <c r="AJ5" s="18">
        <f t="shared" si="1"/>
        <v>0</v>
      </c>
      <c r="AK5" s="20">
        <f t="shared" si="1"/>
        <v>0</v>
      </c>
      <c r="AL5" s="20">
        <f t="shared" si="1"/>
        <v>0</v>
      </c>
      <c r="AM5" s="20">
        <f t="shared" si="1"/>
        <v>0</v>
      </c>
      <c r="AN5" s="21">
        <f t="shared" si="1"/>
        <v>0</v>
      </c>
      <c r="AO5" s="23"/>
    </row>
    <row r="6" spans="1:43" s="108" customFormat="1" ht="15" customHeight="1">
      <c r="A6" s="226">
        <v>1</v>
      </c>
      <c r="B6" s="162" t="s">
        <v>118</v>
      </c>
      <c r="C6" s="182" t="s">
        <v>72</v>
      </c>
      <c r="D6" s="191">
        <v>28</v>
      </c>
      <c r="E6" s="202">
        <f>SUM(J6,O6,T6,Y6,AD6,AI6,AN6)</f>
        <v>6</v>
      </c>
      <c r="F6" s="195">
        <v>16</v>
      </c>
      <c r="G6" s="163">
        <v>10</v>
      </c>
      <c r="H6" s="163">
        <v>0</v>
      </c>
      <c r="I6" s="163" t="s">
        <v>20</v>
      </c>
      <c r="J6" s="202">
        <v>6</v>
      </c>
      <c r="K6" s="195"/>
      <c r="L6" s="163"/>
      <c r="M6" s="163"/>
      <c r="N6" s="163"/>
      <c r="O6" s="207"/>
      <c r="P6" s="195"/>
      <c r="Q6" s="163"/>
      <c r="R6" s="163"/>
      <c r="S6" s="163"/>
      <c r="T6" s="207"/>
      <c r="U6" s="195"/>
      <c r="V6" s="163"/>
      <c r="W6" s="163"/>
      <c r="X6" s="163"/>
      <c r="Y6" s="207"/>
      <c r="Z6" s="195"/>
      <c r="AA6" s="163"/>
      <c r="AB6" s="163"/>
      <c r="AC6" s="163"/>
      <c r="AD6" s="207"/>
      <c r="AE6" s="195"/>
      <c r="AF6" s="163"/>
      <c r="AG6" s="163"/>
      <c r="AH6" s="163"/>
      <c r="AI6" s="207"/>
      <c r="AJ6" s="195"/>
      <c r="AK6" s="163"/>
      <c r="AL6" s="163"/>
      <c r="AM6" s="163"/>
      <c r="AN6" s="207"/>
      <c r="AO6" s="210"/>
      <c r="AP6" s="107"/>
      <c r="AQ6" s="107"/>
    </row>
    <row r="7" spans="1:43" s="108" customFormat="1" ht="15" customHeight="1">
      <c r="A7" s="176">
        <v>2</v>
      </c>
      <c r="B7" s="164" t="s">
        <v>119</v>
      </c>
      <c r="C7" s="183" t="s">
        <v>73</v>
      </c>
      <c r="D7" s="192">
        <v>32</v>
      </c>
      <c r="E7" s="203">
        <f>SUM(J7,O7,T7,Y7,AD7,AI7,AN7)</f>
        <v>6</v>
      </c>
      <c r="F7" s="196"/>
      <c r="G7" s="165"/>
      <c r="H7" s="165"/>
      <c r="I7" s="165"/>
      <c r="J7" s="204"/>
      <c r="K7" s="196">
        <v>16</v>
      </c>
      <c r="L7" s="165">
        <v>10</v>
      </c>
      <c r="M7" s="165">
        <v>0</v>
      </c>
      <c r="N7" s="165" t="s">
        <v>20</v>
      </c>
      <c r="O7" s="203">
        <v>6</v>
      </c>
      <c r="P7" s="196"/>
      <c r="Q7" s="165"/>
      <c r="R7" s="165"/>
      <c r="S7" s="165"/>
      <c r="T7" s="204"/>
      <c r="U7" s="196"/>
      <c r="V7" s="165"/>
      <c r="W7" s="165"/>
      <c r="X7" s="165"/>
      <c r="Y7" s="204"/>
      <c r="Z7" s="196"/>
      <c r="AA7" s="165"/>
      <c r="AB7" s="165"/>
      <c r="AC7" s="165"/>
      <c r="AD7" s="204"/>
      <c r="AE7" s="196"/>
      <c r="AF7" s="165"/>
      <c r="AG7" s="165"/>
      <c r="AH7" s="165"/>
      <c r="AI7" s="204"/>
      <c r="AJ7" s="196"/>
      <c r="AK7" s="165"/>
      <c r="AL7" s="165"/>
      <c r="AM7" s="165"/>
      <c r="AN7" s="204"/>
      <c r="AO7" s="134" t="s">
        <v>172</v>
      </c>
      <c r="AP7" s="107"/>
      <c r="AQ7" s="107"/>
    </row>
    <row r="8" spans="1:41" s="36" customFormat="1" ht="15">
      <c r="A8" s="230">
        <v>3</v>
      </c>
      <c r="B8" s="166" t="s">
        <v>139</v>
      </c>
      <c r="C8" s="184" t="s">
        <v>51</v>
      </c>
      <c r="D8" s="26">
        <v>20</v>
      </c>
      <c r="E8" s="29">
        <v>5</v>
      </c>
      <c r="F8" s="30">
        <v>20</v>
      </c>
      <c r="G8" s="28">
        <v>0</v>
      </c>
      <c r="H8" s="28">
        <v>0</v>
      </c>
      <c r="I8" s="28" t="s">
        <v>20</v>
      </c>
      <c r="J8" s="29">
        <v>5</v>
      </c>
      <c r="K8" s="30"/>
      <c r="L8" s="31"/>
      <c r="M8" s="31"/>
      <c r="N8" s="31"/>
      <c r="O8" s="34"/>
      <c r="P8" s="35"/>
      <c r="Q8" s="31"/>
      <c r="R8" s="31"/>
      <c r="S8" s="31"/>
      <c r="T8" s="34"/>
      <c r="U8" s="35"/>
      <c r="V8" s="28"/>
      <c r="W8" s="28"/>
      <c r="X8" s="28"/>
      <c r="Y8" s="29"/>
      <c r="Z8" s="30"/>
      <c r="AA8" s="28"/>
      <c r="AB8" s="28"/>
      <c r="AC8" s="28"/>
      <c r="AD8" s="29"/>
      <c r="AE8" s="30"/>
      <c r="AF8" s="28"/>
      <c r="AG8" s="28"/>
      <c r="AH8" s="28"/>
      <c r="AI8" s="29"/>
      <c r="AJ8" s="30"/>
      <c r="AK8" s="28"/>
      <c r="AL8" s="28"/>
      <c r="AM8" s="28"/>
      <c r="AN8" s="29"/>
      <c r="AO8" s="82"/>
    </row>
    <row r="9" spans="1:41" s="36" customFormat="1" ht="15">
      <c r="A9" s="230">
        <v>4</v>
      </c>
      <c r="B9" s="166" t="s">
        <v>140</v>
      </c>
      <c r="C9" s="185" t="s">
        <v>57</v>
      </c>
      <c r="D9" s="26">
        <f>SUM(F9:H9,K9:M9,P9:R9,U9:W9,Z9:AB9,AE9:AG9,AJ9:AL9)</f>
        <v>12</v>
      </c>
      <c r="E9" s="29">
        <v>4</v>
      </c>
      <c r="F9" s="30"/>
      <c r="G9" s="28"/>
      <c r="H9" s="28"/>
      <c r="I9" s="28"/>
      <c r="J9" s="29"/>
      <c r="K9" s="30">
        <v>4</v>
      </c>
      <c r="L9" s="31">
        <v>0</v>
      </c>
      <c r="M9" s="31">
        <v>8</v>
      </c>
      <c r="N9" s="31" t="s">
        <v>66</v>
      </c>
      <c r="O9" s="34">
        <v>4</v>
      </c>
      <c r="P9" s="35"/>
      <c r="Q9" s="31"/>
      <c r="R9" s="31"/>
      <c r="S9" s="31"/>
      <c r="T9" s="34"/>
      <c r="U9" s="35"/>
      <c r="V9" s="28"/>
      <c r="W9" s="28"/>
      <c r="X9" s="28"/>
      <c r="Y9" s="29"/>
      <c r="Z9" s="30"/>
      <c r="AA9" s="28"/>
      <c r="AB9" s="28"/>
      <c r="AC9" s="28"/>
      <c r="AD9" s="29"/>
      <c r="AE9" s="30"/>
      <c r="AF9" s="28"/>
      <c r="AG9" s="28"/>
      <c r="AH9" s="28"/>
      <c r="AI9" s="29"/>
      <c r="AJ9" s="30"/>
      <c r="AK9" s="28"/>
      <c r="AL9" s="28"/>
      <c r="AM9" s="28"/>
      <c r="AN9" s="29"/>
      <c r="AO9" s="211"/>
    </row>
    <row r="10" spans="1:41" s="36" customFormat="1" ht="15">
      <c r="A10" s="230">
        <v>5</v>
      </c>
      <c r="B10" s="166" t="s">
        <v>141</v>
      </c>
      <c r="C10" s="185" t="s">
        <v>52</v>
      </c>
      <c r="D10" s="26">
        <v>12</v>
      </c>
      <c r="E10" s="29">
        <f aca="true" t="shared" si="2" ref="E10:E15">SUM(J10,O10,T10,Y10,AD10,AI10,AN10)</f>
        <v>3</v>
      </c>
      <c r="F10" s="30">
        <v>12</v>
      </c>
      <c r="G10" s="28">
        <v>0</v>
      </c>
      <c r="H10" s="28">
        <v>0</v>
      </c>
      <c r="I10" s="28" t="s">
        <v>66</v>
      </c>
      <c r="J10" s="29">
        <v>3</v>
      </c>
      <c r="K10" s="30"/>
      <c r="L10" s="31"/>
      <c r="M10" s="31"/>
      <c r="N10" s="31"/>
      <c r="O10" s="34"/>
      <c r="P10" s="35"/>
      <c r="Q10" s="31"/>
      <c r="R10" s="31"/>
      <c r="S10" s="31"/>
      <c r="T10" s="34"/>
      <c r="U10" s="35"/>
      <c r="V10" s="28"/>
      <c r="W10" s="28"/>
      <c r="X10" s="28"/>
      <c r="Y10" s="29"/>
      <c r="Z10" s="30"/>
      <c r="AA10" s="28"/>
      <c r="AB10" s="28"/>
      <c r="AC10" s="28"/>
      <c r="AD10" s="29"/>
      <c r="AE10" s="30"/>
      <c r="AF10" s="28"/>
      <c r="AG10" s="28"/>
      <c r="AH10" s="28"/>
      <c r="AI10" s="29"/>
      <c r="AJ10" s="30"/>
      <c r="AK10" s="28"/>
      <c r="AL10" s="28"/>
      <c r="AM10" s="28"/>
      <c r="AN10" s="29"/>
      <c r="AO10" s="82"/>
    </row>
    <row r="11" spans="1:41" s="36" customFormat="1" ht="15">
      <c r="A11" s="230">
        <v>6</v>
      </c>
      <c r="B11" s="166" t="s">
        <v>142</v>
      </c>
      <c r="C11" s="185" t="s">
        <v>53</v>
      </c>
      <c r="D11" s="26">
        <v>8</v>
      </c>
      <c r="E11" s="29">
        <f t="shared" si="2"/>
        <v>3</v>
      </c>
      <c r="F11" s="30"/>
      <c r="G11" s="28"/>
      <c r="H11" s="28"/>
      <c r="I11" s="28"/>
      <c r="J11" s="29"/>
      <c r="K11" s="30">
        <v>8</v>
      </c>
      <c r="L11" s="31">
        <v>0</v>
      </c>
      <c r="M11" s="31">
        <v>0</v>
      </c>
      <c r="N11" s="31" t="s">
        <v>20</v>
      </c>
      <c r="O11" s="34">
        <v>3</v>
      </c>
      <c r="P11" s="35"/>
      <c r="Q11" s="31"/>
      <c r="R11" s="31"/>
      <c r="S11" s="31"/>
      <c r="T11" s="34"/>
      <c r="U11" s="35"/>
      <c r="V11" s="28"/>
      <c r="W11" s="28"/>
      <c r="X11" s="28"/>
      <c r="Y11" s="29"/>
      <c r="Z11" s="30"/>
      <c r="AA11" s="28"/>
      <c r="AB11" s="28"/>
      <c r="AC11" s="28"/>
      <c r="AD11" s="29"/>
      <c r="AE11" s="30"/>
      <c r="AF11" s="28"/>
      <c r="AG11" s="28"/>
      <c r="AH11" s="28"/>
      <c r="AI11" s="29"/>
      <c r="AJ11" s="30"/>
      <c r="AK11" s="28"/>
      <c r="AL11" s="28"/>
      <c r="AM11" s="28"/>
      <c r="AN11" s="29"/>
      <c r="AO11" s="211"/>
    </row>
    <row r="12" spans="1:41" s="36" customFormat="1" ht="15">
      <c r="A12" s="230">
        <v>7</v>
      </c>
      <c r="B12" s="166" t="s">
        <v>143</v>
      </c>
      <c r="C12" s="184" t="s">
        <v>54</v>
      </c>
      <c r="D12" s="26">
        <v>16</v>
      </c>
      <c r="E12" s="29">
        <v>3</v>
      </c>
      <c r="F12" s="30"/>
      <c r="G12" s="28"/>
      <c r="H12" s="28"/>
      <c r="I12" s="28"/>
      <c r="J12" s="29"/>
      <c r="K12" s="30">
        <v>16</v>
      </c>
      <c r="L12" s="31">
        <v>0</v>
      </c>
      <c r="M12" s="31">
        <v>0</v>
      </c>
      <c r="N12" s="31" t="s">
        <v>66</v>
      </c>
      <c r="O12" s="34">
        <v>3</v>
      </c>
      <c r="P12" s="35"/>
      <c r="Q12" s="31"/>
      <c r="R12" s="31"/>
      <c r="S12" s="31"/>
      <c r="T12" s="34"/>
      <c r="U12" s="35"/>
      <c r="V12" s="28"/>
      <c r="W12" s="28"/>
      <c r="X12" s="28"/>
      <c r="Y12" s="29"/>
      <c r="Z12" s="30"/>
      <c r="AA12" s="28"/>
      <c r="AB12" s="28"/>
      <c r="AC12" s="28"/>
      <c r="AD12" s="29"/>
      <c r="AE12" s="30"/>
      <c r="AF12" s="28"/>
      <c r="AG12" s="28"/>
      <c r="AH12" s="28"/>
      <c r="AI12" s="29"/>
      <c r="AJ12" s="30"/>
      <c r="AK12" s="28"/>
      <c r="AL12" s="28"/>
      <c r="AM12" s="28"/>
      <c r="AN12" s="29"/>
      <c r="AO12" s="82"/>
    </row>
    <row r="13" spans="1:41" s="36" customFormat="1" ht="15">
      <c r="A13" s="230">
        <v>8</v>
      </c>
      <c r="B13" s="166" t="s">
        <v>144</v>
      </c>
      <c r="C13" s="184" t="s">
        <v>58</v>
      </c>
      <c r="D13" s="26">
        <v>16</v>
      </c>
      <c r="E13" s="29">
        <v>3</v>
      </c>
      <c r="F13" s="30"/>
      <c r="G13" s="28"/>
      <c r="H13" s="28"/>
      <c r="I13" s="28"/>
      <c r="J13" s="29"/>
      <c r="K13" s="30"/>
      <c r="L13" s="31"/>
      <c r="M13" s="31"/>
      <c r="N13" s="31"/>
      <c r="O13" s="34"/>
      <c r="P13" s="35">
        <v>16</v>
      </c>
      <c r="Q13" s="31">
        <v>0</v>
      </c>
      <c r="R13" s="31">
        <v>0</v>
      </c>
      <c r="S13" s="31" t="s">
        <v>20</v>
      </c>
      <c r="T13" s="34">
        <v>3</v>
      </c>
      <c r="U13" s="35"/>
      <c r="V13" s="28"/>
      <c r="W13" s="28"/>
      <c r="X13" s="28"/>
      <c r="Y13" s="29"/>
      <c r="Z13" s="30"/>
      <c r="AA13" s="28"/>
      <c r="AB13" s="28"/>
      <c r="AC13" s="28"/>
      <c r="AD13" s="29"/>
      <c r="AE13" s="30"/>
      <c r="AF13" s="28"/>
      <c r="AG13" s="28"/>
      <c r="AH13" s="28"/>
      <c r="AI13" s="29"/>
      <c r="AJ13" s="30"/>
      <c r="AK13" s="28"/>
      <c r="AL13" s="28"/>
      <c r="AM13" s="28"/>
      <c r="AN13" s="29"/>
      <c r="AO13" s="211"/>
    </row>
    <row r="14" spans="1:41" s="36" customFormat="1" ht="15">
      <c r="A14" s="230">
        <v>9</v>
      </c>
      <c r="B14" s="166" t="s">
        <v>145</v>
      </c>
      <c r="C14" s="184" t="s">
        <v>59</v>
      </c>
      <c r="D14" s="26">
        <v>12</v>
      </c>
      <c r="E14" s="29">
        <v>4</v>
      </c>
      <c r="F14" s="30"/>
      <c r="G14" s="28"/>
      <c r="H14" s="28"/>
      <c r="I14" s="28"/>
      <c r="J14" s="29"/>
      <c r="K14" s="30"/>
      <c r="L14" s="28"/>
      <c r="M14" s="28"/>
      <c r="N14" s="28"/>
      <c r="O14" s="29"/>
      <c r="P14" s="30"/>
      <c r="Q14" s="28"/>
      <c r="R14" s="28"/>
      <c r="S14" s="28"/>
      <c r="T14" s="29"/>
      <c r="U14" s="35">
        <v>8</v>
      </c>
      <c r="V14" s="31">
        <v>0</v>
      </c>
      <c r="W14" s="31">
        <v>4</v>
      </c>
      <c r="X14" s="28" t="s">
        <v>66</v>
      </c>
      <c r="Y14" s="29">
        <v>4</v>
      </c>
      <c r="Z14" s="30"/>
      <c r="AA14" s="28"/>
      <c r="AB14" s="28"/>
      <c r="AC14" s="28"/>
      <c r="AD14" s="29"/>
      <c r="AE14" s="35"/>
      <c r="AF14" s="31"/>
      <c r="AG14" s="31"/>
      <c r="AH14" s="28"/>
      <c r="AI14" s="29"/>
      <c r="AJ14" s="30"/>
      <c r="AK14" s="28"/>
      <c r="AL14" s="28"/>
      <c r="AM14" s="28"/>
      <c r="AN14" s="29"/>
      <c r="AO14" s="82"/>
    </row>
    <row r="15" spans="1:41" s="36" customFormat="1" ht="15.75" thickBot="1">
      <c r="A15" s="12">
        <v>10</v>
      </c>
      <c r="B15" s="159" t="s">
        <v>146</v>
      </c>
      <c r="C15" s="186" t="s">
        <v>64</v>
      </c>
      <c r="D15" s="167">
        <v>8</v>
      </c>
      <c r="E15" s="169">
        <f t="shared" si="2"/>
        <v>2</v>
      </c>
      <c r="F15" s="197"/>
      <c r="G15" s="168"/>
      <c r="H15" s="168"/>
      <c r="I15" s="168"/>
      <c r="J15" s="169"/>
      <c r="K15" s="197"/>
      <c r="L15" s="168"/>
      <c r="M15" s="168"/>
      <c r="N15" s="168"/>
      <c r="O15" s="169"/>
      <c r="P15" s="197">
        <v>0</v>
      </c>
      <c r="Q15" s="168">
        <v>0</v>
      </c>
      <c r="R15" s="168">
        <v>8</v>
      </c>
      <c r="S15" s="168" t="s">
        <v>66</v>
      </c>
      <c r="T15" s="169">
        <v>2</v>
      </c>
      <c r="U15" s="197"/>
      <c r="V15" s="168"/>
      <c r="W15" s="168"/>
      <c r="X15" s="168"/>
      <c r="Y15" s="169"/>
      <c r="Z15" s="197"/>
      <c r="AA15" s="168"/>
      <c r="AB15" s="168"/>
      <c r="AC15" s="168"/>
      <c r="AD15" s="169"/>
      <c r="AE15" s="197"/>
      <c r="AF15" s="168"/>
      <c r="AG15" s="168"/>
      <c r="AH15" s="168"/>
      <c r="AI15" s="169"/>
      <c r="AJ15" s="197"/>
      <c r="AK15" s="168"/>
      <c r="AL15" s="168"/>
      <c r="AM15" s="168"/>
      <c r="AN15" s="169"/>
      <c r="AO15" s="212"/>
    </row>
    <row r="16" spans="1:41" s="24" customFormat="1" ht="15" thickBot="1">
      <c r="A16" s="291" t="s">
        <v>21</v>
      </c>
      <c r="B16" s="304"/>
      <c r="C16" s="304"/>
      <c r="D16" s="18">
        <f>SUM(D17:D24)</f>
        <v>72</v>
      </c>
      <c r="E16" s="21">
        <f>SUM(E17:E24)</f>
        <v>20</v>
      </c>
      <c r="F16" s="22">
        <f aca="true" t="shared" si="3" ref="F16:S16">SUM(F17:F21)</f>
        <v>8</v>
      </c>
      <c r="G16" s="20">
        <f t="shared" si="3"/>
        <v>0</v>
      </c>
      <c r="H16" s="20">
        <f t="shared" si="3"/>
        <v>0</v>
      </c>
      <c r="I16" s="20">
        <f t="shared" si="3"/>
        <v>0</v>
      </c>
      <c r="J16" s="21">
        <f t="shared" si="3"/>
        <v>2</v>
      </c>
      <c r="K16" s="22">
        <f t="shared" si="3"/>
        <v>8</v>
      </c>
      <c r="L16" s="20">
        <f t="shared" si="3"/>
        <v>0</v>
      </c>
      <c r="M16" s="20">
        <f t="shared" si="3"/>
        <v>0</v>
      </c>
      <c r="N16" s="20">
        <f t="shared" si="3"/>
        <v>0</v>
      </c>
      <c r="O16" s="21">
        <f t="shared" si="3"/>
        <v>2</v>
      </c>
      <c r="P16" s="22">
        <f t="shared" si="3"/>
        <v>8</v>
      </c>
      <c r="Q16" s="20">
        <f t="shared" si="3"/>
        <v>0</v>
      </c>
      <c r="R16" s="20">
        <f t="shared" si="3"/>
        <v>0</v>
      </c>
      <c r="S16" s="20">
        <f t="shared" si="3"/>
        <v>0</v>
      </c>
      <c r="T16" s="21">
        <f>SUM(T17:T24)</f>
        <v>2</v>
      </c>
      <c r="U16" s="22">
        <f aca="true" t="shared" si="4" ref="U16:AC16">SUM(U17:U21)</f>
        <v>12</v>
      </c>
      <c r="V16" s="20">
        <f t="shared" si="4"/>
        <v>0</v>
      </c>
      <c r="W16" s="20">
        <f t="shared" si="4"/>
        <v>0</v>
      </c>
      <c r="X16" s="20">
        <f t="shared" si="4"/>
        <v>0</v>
      </c>
      <c r="Y16" s="21">
        <f>SUM(Y17:Y24)</f>
        <v>5</v>
      </c>
      <c r="Z16" s="22">
        <f t="shared" si="4"/>
        <v>12</v>
      </c>
      <c r="AA16" s="20">
        <f t="shared" si="4"/>
        <v>0</v>
      </c>
      <c r="AB16" s="20">
        <f t="shared" si="4"/>
        <v>0</v>
      </c>
      <c r="AC16" s="20">
        <f t="shared" si="4"/>
        <v>0</v>
      </c>
      <c r="AD16" s="21">
        <f>SUM(AD17:AD24)</f>
        <v>6</v>
      </c>
      <c r="AE16" s="22">
        <f>SUM(AE17:AE21)</f>
        <v>0</v>
      </c>
      <c r="AF16" s="20">
        <f>SUM(AF17:AF21)</f>
        <v>0</v>
      </c>
      <c r="AG16" s="20">
        <f>SUM(AG17:AG21)</f>
        <v>0</v>
      </c>
      <c r="AH16" s="20">
        <f>SUM(AH17:AH21)</f>
        <v>0</v>
      </c>
      <c r="AI16" s="21">
        <f>SUM(AI17:AI24)</f>
        <v>3</v>
      </c>
      <c r="AJ16" s="22">
        <f>SUM(AJ17:AJ21)</f>
        <v>0</v>
      </c>
      <c r="AK16" s="20">
        <f>SUM(AK17:AK21)</f>
        <v>0</v>
      </c>
      <c r="AL16" s="20">
        <f>SUM(AL17:AL21)</f>
        <v>0</v>
      </c>
      <c r="AM16" s="20">
        <f>SUM(AM17:AM21)</f>
        <v>0</v>
      </c>
      <c r="AN16" s="21">
        <f>SUM(AN17:AN21)</f>
        <v>0</v>
      </c>
      <c r="AO16" s="213"/>
    </row>
    <row r="17" spans="1:41" s="36" customFormat="1" ht="14.25">
      <c r="A17" s="170">
        <v>11</v>
      </c>
      <c r="B17" s="171" t="s">
        <v>113</v>
      </c>
      <c r="C17" s="187" t="s">
        <v>170</v>
      </c>
      <c r="D17" s="170">
        <v>8</v>
      </c>
      <c r="E17" s="174">
        <v>2</v>
      </c>
      <c r="F17" s="198">
        <v>8</v>
      </c>
      <c r="G17" s="172">
        <v>0</v>
      </c>
      <c r="H17" s="172">
        <v>0</v>
      </c>
      <c r="I17" s="172" t="s">
        <v>66</v>
      </c>
      <c r="J17" s="174">
        <v>2</v>
      </c>
      <c r="K17" s="198"/>
      <c r="L17" s="172"/>
      <c r="M17" s="172"/>
      <c r="N17" s="172"/>
      <c r="O17" s="174"/>
      <c r="P17" s="198"/>
      <c r="Q17" s="172"/>
      <c r="R17" s="172"/>
      <c r="S17" s="172"/>
      <c r="T17" s="174"/>
      <c r="U17" s="198"/>
      <c r="V17" s="172"/>
      <c r="W17" s="173"/>
      <c r="X17" s="173"/>
      <c r="Y17" s="209"/>
      <c r="Z17" s="208"/>
      <c r="AA17" s="173"/>
      <c r="AB17" s="173"/>
      <c r="AC17" s="173"/>
      <c r="AD17" s="209"/>
      <c r="AE17" s="208"/>
      <c r="AF17" s="173"/>
      <c r="AG17" s="173"/>
      <c r="AH17" s="173"/>
      <c r="AI17" s="209"/>
      <c r="AJ17" s="208"/>
      <c r="AK17" s="173"/>
      <c r="AL17" s="173"/>
      <c r="AM17" s="173"/>
      <c r="AN17" s="209"/>
      <c r="AO17" s="214"/>
    </row>
    <row r="18" spans="1:41" s="36" customFormat="1" ht="15">
      <c r="A18" s="230">
        <v>12</v>
      </c>
      <c r="B18" s="175" t="s">
        <v>114</v>
      </c>
      <c r="C18" s="27" t="s">
        <v>115</v>
      </c>
      <c r="D18" s="26">
        <v>8</v>
      </c>
      <c r="E18" s="29">
        <v>2</v>
      </c>
      <c r="F18" s="30"/>
      <c r="G18" s="28"/>
      <c r="H18" s="28"/>
      <c r="I18" s="28"/>
      <c r="J18" s="29"/>
      <c r="K18" s="30">
        <v>8</v>
      </c>
      <c r="L18" s="28">
        <v>0</v>
      </c>
      <c r="M18" s="28">
        <v>0</v>
      </c>
      <c r="N18" s="28" t="s">
        <v>66</v>
      </c>
      <c r="O18" s="29">
        <v>2</v>
      </c>
      <c r="P18" s="30"/>
      <c r="Q18" s="28"/>
      <c r="R18" s="28"/>
      <c r="S18" s="28"/>
      <c r="T18" s="29"/>
      <c r="U18" s="30"/>
      <c r="V18" s="28"/>
      <c r="W18" s="31"/>
      <c r="X18" s="31"/>
      <c r="Y18" s="34"/>
      <c r="Z18" s="35"/>
      <c r="AA18" s="31"/>
      <c r="AB18" s="31"/>
      <c r="AC18" s="31"/>
      <c r="AD18" s="34"/>
      <c r="AE18" s="35"/>
      <c r="AF18" s="31"/>
      <c r="AG18" s="31"/>
      <c r="AH18" s="31"/>
      <c r="AI18" s="34"/>
      <c r="AJ18" s="35"/>
      <c r="AK18" s="31"/>
      <c r="AL18" s="31"/>
      <c r="AM18" s="31"/>
      <c r="AN18" s="34"/>
      <c r="AO18" s="82"/>
    </row>
    <row r="19" spans="1:41" s="36" customFormat="1" ht="15">
      <c r="A19" s="230">
        <v>13</v>
      </c>
      <c r="B19" s="175" t="s">
        <v>116</v>
      </c>
      <c r="C19" s="27" t="s">
        <v>74</v>
      </c>
      <c r="D19" s="26">
        <v>8</v>
      </c>
      <c r="E19" s="29">
        <f aca="true" t="shared" si="5" ref="E19:E24">SUM(J19,O19,T19,Y19,AD19,AI19,AN19)</f>
        <v>2</v>
      </c>
      <c r="F19" s="30"/>
      <c r="G19" s="28"/>
      <c r="H19" s="28"/>
      <c r="I19" s="28"/>
      <c r="J19" s="29"/>
      <c r="K19" s="30"/>
      <c r="L19" s="28"/>
      <c r="M19" s="28"/>
      <c r="N19" s="28"/>
      <c r="O19" s="29"/>
      <c r="P19" s="30">
        <v>8</v>
      </c>
      <c r="Q19" s="28">
        <v>0</v>
      </c>
      <c r="R19" s="28">
        <v>0</v>
      </c>
      <c r="S19" s="28" t="s">
        <v>20</v>
      </c>
      <c r="T19" s="29">
        <v>2</v>
      </c>
      <c r="U19" s="30"/>
      <c r="V19" s="28"/>
      <c r="W19" s="31"/>
      <c r="X19" s="31"/>
      <c r="Y19" s="34"/>
      <c r="Z19" s="35"/>
      <c r="AA19" s="31"/>
      <c r="AB19" s="31"/>
      <c r="AC19" s="31"/>
      <c r="AD19" s="34"/>
      <c r="AE19" s="35"/>
      <c r="AF19" s="31"/>
      <c r="AG19" s="31"/>
      <c r="AH19" s="31"/>
      <c r="AI19" s="34"/>
      <c r="AJ19" s="35"/>
      <c r="AK19" s="31"/>
      <c r="AL19" s="31"/>
      <c r="AM19" s="31"/>
      <c r="AN19" s="34"/>
      <c r="AO19" s="82"/>
    </row>
    <row r="20" spans="1:41" s="36" customFormat="1" ht="15">
      <c r="A20" s="230">
        <v>14</v>
      </c>
      <c r="B20" s="175" t="s">
        <v>117</v>
      </c>
      <c r="C20" s="27" t="s">
        <v>75</v>
      </c>
      <c r="D20" s="26">
        <v>12</v>
      </c>
      <c r="E20" s="29">
        <f t="shared" si="5"/>
        <v>2</v>
      </c>
      <c r="F20" s="30"/>
      <c r="G20" s="28"/>
      <c r="H20" s="28"/>
      <c r="I20" s="28"/>
      <c r="J20" s="29"/>
      <c r="K20" s="30"/>
      <c r="L20" s="28"/>
      <c r="M20" s="31"/>
      <c r="N20" s="31"/>
      <c r="O20" s="34"/>
      <c r="P20" s="30"/>
      <c r="Q20" s="28"/>
      <c r="R20" s="28"/>
      <c r="S20" s="28"/>
      <c r="T20" s="29"/>
      <c r="U20" s="30">
        <v>12</v>
      </c>
      <c r="V20" s="28">
        <v>0</v>
      </c>
      <c r="W20" s="31">
        <v>0</v>
      </c>
      <c r="X20" s="31" t="s">
        <v>66</v>
      </c>
      <c r="Y20" s="34">
        <v>2</v>
      </c>
      <c r="Z20" s="35"/>
      <c r="AA20" s="31"/>
      <c r="AB20" s="31"/>
      <c r="AC20" s="31"/>
      <c r="AD20" s="34"/>
      <c r="AE20" s="35"/>
      <c r="AF20" s="31"/>
      <c r="AG20" s="31"/>
      <c r="AH20" s="31"/>
      <c r="AI20" s="34"/>
      <c r="AJ20" s="35"/>
      <c r="AK20" s="31"/>
      <c r="AL20" s="31"/>
      <c r="AM20" s="31"/>
      <c r="AN20" s="34"/>
      <c r="AO20" s="82"/>
    </row>
    <row r="21" spans="1:41" s="36" customFormat="1" ht="15">
      <c r="A21" s="230">
        <v>15</v>
      </c>
      <c r="B21" s="175" t="s">
        <v>60</v>
      </c>
      <c r="C21" s="27" t="s">
        <v>96</v>
      </c>
      <c r="D21" s="26">
        <v>12</v>
      </c>
      <c r="E21" s="29">
        <f t="shared" si="5"/>
        <v>3</v>
      </c>
      <c r="F21" s="30"/>
      <c r="G21" s="28"/>
      <c r="H21" s="28"/>
      <c r="I21" s="28"/>
      <c r="J21" s="29"/>
      <c r="K21" s="30"/>
      <c r="L21" s="28"/>
      <c r="M21" s="28"/>
      <c r="N21" s="28"/>
      <c r="O21" s="29"/>
      <c r="P21" s="30"/>
      <c r="Q21" s="28"/>
      <c r="R21" s="28"/>
      <c r="S21" s="28"/>
      <c r="T21" s="29"/>
      <c r="U21" s="30"/>
      <c r="V21" s="28"/>
      <c r="W21" s="31"/>
      <c r="X21" s="31"/>
      <c r="Y21" s="34"/>
      <c r="Z21" s="35">
        <v>12</v>
      </c>
      <c r="AA21" s="31">
        <v>0</v>
      </c>
      <c r="AB21" s="31">
        <v>0</v>
      </c>
      <c r="AC21" s="31" t="s">
        <v>20</v>
      </c>
      <c r="AD21" s="34">
        <v>3</v>
      </c>
      <c r="AE21" s="35"/>
      <c r="AF21" s="31"/>
      <c r="AG21" s="31"/>
      <c r="AH21" s="31"/>
      <c r="AI21" s="34"/>
      <c r="AJ21" s="35"/>
      <c r="AK21" s="31"/>
      <c r="AL21" s="31"/>
      <c r="AM21" s="31"/>
      <c r="AN21" s="34"/>
      <c r="AO21" s="82"/>
    </row>
    <row r="22" spans="1:43" s="109" customFormat="1" ht="15" customHeight="1">
      <c r="A22" s="176">
        <v>16</v>
      </c>
      <c r="B22" s="177" t="s">
        <v>122</v>
      </c>
      <c r="C22" s="183" t="s">
        <v>120</v>
      </c>
      <c r="D22" s="192">
        <v>4</v>
      </c>
      <c r="E22" s="204">
        <f t="shared" si="5"/>
        <v>3</v>
      </c>
      <c r="F22" s="196"/>
      <c r="G22" s="165"/>
      <c r="H22" s="165"/>
      <c r="I22" s="165"/>
      <c r="J22" s="204"/>
      <c r="K22" s="196"/>
      <c r="L22" s="165"/>
      <c r="M22" s="165"/>
      <c r="N22" s="165"/>
      <c r="O22" s="204"/>
      <c r="P22" s="196"/>
      <c r="Q22" s="165"/>
      <c r="R22" s="165"/>
      <c r="S22" s="165"/>
      <c r="T22" s="204"/>
      <c r="U22" s="196">
        <v>0</v>
      </c>
      <c r="V22" s="165">
        <v>0</v>
      </c>
      <c r="W22" s="165">
        <v>10</v>
      </c>
      <c r="X22" s="165" t="s">
        <v>66</v>
      </c>
      <c r="Y22" s="204">
        <v>3</v>
      </c>
      <c r="Z22" s="196"/>
      <c r="AA22" s="165"/>
      <c r="AB22" s="165"/>
      <c r="AC22" s="165"/>
      <c r="AD22" s="204"/>
      <c r="AE22" s="196"/>
      <c r="AF22" s="165"/>
      <c r="AG22" s="165"/>
      <c r="AH22" s="165"/>
      <c r="AI22" s="204"/>
      <c r="AJ22" s="196"/>
      <c r="AK22" s="165"/>
      <c r="AL22" s="165"/>
      <c r="AM22" s="165"/>
      <c r="AN22" s="204"/>
      <c r="AO22" s="215"/>
      <c r="AP22" s="107"/>
      <c r="AQ22" s="107"/>
    </row>
    <row r="23" spans="1:43" s="108" customFormat="1" ht="15" customHeight="1">
      <c r="A23" s="176">
        <v>17</v>
      </c>
      <c r="B23" s="177" t="s">
        <v>123</v>
      </c>
      <c r="C23" s="183" t="s">
        <v>121</v>
      </c>
      <c r="D23" s="192">
        <v>8</v>
      </c>
      <c r="E23" s="204">
        <f t="shared" si="5"/>
        <v>3</v>
      </c>
      <c r="F23" s="196"/>
      <c r="G23" s="165"/>
      <c r="H23" s="165"/>
      <c r="I23" s="165"/>
      <c r="J23" s="204"/>
      <c r="K23" s="196"/>
      <c r="L23" s="165"/>
      <c r="M23" s="165"/>
      <c r="N23" s="165"/>
      <c r="O23" s="204"/>
      <c r="P23" s="196"/>
      <c r="Q23" s="165"/>
      <c r="R23" s="165"/>
      <c r="S23" s="165"/>
      <c r="T23" s="204"/>
      <c r="U23" s="196"/>
      <c r="V23" s="165"/>
      <c r="W23" s="165"/>
      <c r="X23" s="165"/>
      <c r="Y23" s="204"/>
      <c r="Z23" s="196">
        <v>6</v>
      </c>
      <c r="AA23" s="165">
        <v>3</v>
      </c>
      <c r="AB23" s="165">
        <v>0</v>
      </c>
      <c r="AC23" s="165" t="s">
        <v>66</v>
      </c>
      <c r="AD23" s="204">
        <v>3</v>
      </c>
      <c r="AE23" s="196"/>
      <c r="AF23" s="165"/>
      <c r="AG23" s="165"/>
      <c r="AH23" s="165"/>
      <c r="AI23" s="204"/>
      <c r="AJ23" s="196"/>
      <c r="AK23" s="165"/>
      <c r="AL23" s="165"/>
      <c r="AM23" s="165"/>
      <c r="AN23" s="204"/>
      <c r="AO23" s="215"/>
      <c r="AP23" s="107"/>
      <c r="AQ23" s="107"/>
    </row>
    <row r="24" spans="1:43" s="108" customFormat="1" ht="16.5" thickBot="1">
      <c r="A24" s="227">
        <v>18</v>
      </c>
      <c r="B24" s="159" t="s">
        <v>147</v>
      </c>
      <c r="C24" s="188" t="s">
        <v>99</v>
      </c>
      <c r="D24" s="160">
        <v>12</v>
      </c>
      <c r="E24" s="161">
        <f t="shared" si="5"/>
        <v>3</v>
      </c>
      <c r="F24" s="199"/>
      <c r="G24" s="178"/>
      <c r="H24" s="178"/>
      <c r="I24" s="178"/>
      <c r="J24" s="161"/>
      <c r="K24" s="199"/>
      <c r="L24" s="178"/>
      <c r="M24" s="178"/>
      <c r="N24" s="178"/>
      <c r="O24" s="161"/>
      <c r="P24" s="199"/>
      <c r="Q24" s="178"/>
      <c r="R24" s="178"/>
      <c r="S24" s="178"/>
      <c r="T24" s="161"/>
      <c r="U24" s="199"/>
      <c r="V24" s="178"/>
      <c r="W24" s="178"/>
      <c r="X24" s="178"/>
      <c r="Y24" s="161"/>
      <c r="Z24" s="199"/>
      <c r="AA24" s="178"/>
      <c r="AB24" s="178"/>
      <c r="AC24" s="178"/>
      <c r="AD24" s="161"/>
      <c r="AE24" s="199">
        <v>12</v>
      </c>
      <c r="AF24" s="178">
        <v>0</v>
      </c>
      <c r="AG24" s="178">
        <v>0</v>
      </c>
      <c r="AH24" s="178" t="s">
        <v>20</v>
      </c>
      <c r="AI24" s="161">
        <v>3</v>
      </c>
      <c r="AJ24" s="199"/>
      <c r="AK24" s="178"/>
      <c r="AL24" s="178"/>
      <c r="AM24" s="178"/>
      <c r="AN24" s="161"/>
      <c r="AO24" s="216"/>
      <c r="AP24" s="107"/>
      <c r="AQ24" s="107"/>
    </row>
    <row r="25" spans="1:41" s="24" customFormat="1" ht="15" thickBot="1">
      <c r="A25" s="291" t="s">
        <v>22</v>
      </c>
      <c r="B25" s="292"/>
      <c r="C25" s="292"/>
      <c r="D25" s="115">
        <f>SUM(D26:D44)</f>
        <v>292</v>
      </c>
      <c r="E25" s="118">
        <f>SUM(E26:E44)</f>
        <v>69</v>
      </c>
      <c r="F25" s="22">
        <f aca="true" t="shared" si="6" ref="F25:AN25">SUM(F27:F38)</f>
        <v>28</v>
      </c>
      <c r="G25" s="20">
        <f t="shared" si="6"/>
        <v>0</v>
      </c>
      <c r="H25" s="20">
        <f t="shared" si="6"/>
        <v>6</v>
      </c>
      <c r="I25" s="20">
        <f t="shared" si="6"/>
        <v>0</v>
      </c>
      <c r="J25" s="118">
        <f>SUM(J26:J44)</f>
        <v>15</v>
      </c>
      <c r="K25" s="22">
        <f t="shared" si="6"/>
        <v>32</v>
      </c>
      <c r="L25" s="20">
        <f t="shared" si="6"/>
        <v>0</v>
      </c>
      <c r="M25" s="20">
        <f t="shared" si="6"/>
        <v>6</v>
      </c>
      <c r="N25" s="20">
        <f t="shared" si="6"/>
        <v>0</v>
      </c>
      <c r="O25" s="118">
        <f>SUM(O26:O44)</f>
        <v>13</v>
      </c>
      <c r="P25" s="22">
        <f t="shared" si="6"/>
        <v>72</v>
      </c>
      <c r="Q25" s="20">
        <f t="shared" si="6"/>
        <v>0</v>
      </c>
      <c r="R25" s="20">
        <f t="shared" si="6"/>
        <v>8</v>
      </c>
      <c r="S25" s="20">
        <f t="shared" si="6"/>
        <v>0</v>
      </c>
      <c r="T25" s="118">
        <f>SUM(T26:T44)</f>
        <v>18</v>
      </c>
      <c r="U25" s="22">
        <f t="shared" si="6"/>
        <v>44</v>
      </c>
      <c r="V25" s="20">
        <f t="shared" si="6"/>
        <v>0</v>
      </c>
      <c r="W25" s="20">
        <f t="shared" si="6"/>
        <v>0</v>
      </c>
      <c r="X25" s="20">
        <f t="shared" si="6"/>
        <v>0</v>
      </c>
      <c r="Y25" s="118">
        <f>SUM(Y26:Y44)</f>
        <v>14</v>
      </c>
      <c r="Z25" s="22">
        <f t="shared" si="6"/>
        <v>0</v>
      </c>
      <c r="AA25" s="20">
        <f t="shared" si="6"/>
        <v>0</v>
      </c>
      <c r="AB25" s="20">
        <f t="shared" si="6"/>
        <v>0</v>
      </c>
      <c r="AC25" s="20">
        <f t="shared" si="6"/>
        <v>0</v>
      </c>
      <c r="AD25" s="118">
        <f>SUM(AD26:AD44)</f>
        <v>5</v>
      </c>
      <c r="AE25" s="22">
        <f t="shared" si="6"/>
        <v>0</v>
      </c>
      <c r="AF25" s="20">
        <f t="shared" si="6"/>
        <v>0</v>
      </c>
      <c r="AG25" s="20">
        <f t="shared" si="6"/>
        <v>0</v>
      </c>
      <c r="AH25" s="20">
        <f t="shared" si="6"/>
        <v>0</v>
      </c>
      <c r="AI25" s="118">
        <f>SUM(AI26:AI44)</f>
        <v>4</v>
      </c>
      <c r="AJ25" s="22">
        <f t="shared" si="6"/>
        <v>0</v>
      </c>
      <c r="AK25" s="20">
        <f t="shared" si="6"/>
        <v>0</v>
      </c>
      <c r="AL25" s="20">
        <f t="shared" si="6"/>
        <v>0</v>
      </c>
      <c r="AM25" s="20">
        <f t="shared" si="6"/>
        <v>0</v>
      </c>
      <c r="AN25" s="21">
        <f t="shared" si="6"/>
        <v>0</v>
      </c>
      <c r="AO25" s="213"/>
    </row>
    <row r="26" spans="1:43" s="108" customFormat="1" ht="15" customHeight="1">
      <c r="A26" s="228">
        <v>19</v>
      </c>
      <c r="B26" s="179" t="s">
        <v>148</v>
      </c>
      <c r="C26" s="189" t="s">
        <v>98</v>
      </c>
      <c r="D26" s="193">
        <v>8</v>
      </c>
      <c r="E26" s="205">
        <f>SUM(J26,O26,T26,Y26,AD26,AI26,AN26)</f>
        <v>3</v>
      </c>
      <c r="F26" s="200">
        <v>8</v>
      </c>
      <c r="G26" s="180">
        <v>0</v>
      </c>
      <c r="H26" s="180">
        <v>0</v>
      </c>
      <c r="I26" s="180" t="s">
        <v>20</v>
      </c>
      <c r="J26" s="205">
        <v>3</v>
      </c>
      <c r="K26" s="200"/>
      <c r="L26" s="180"/>
      <c r="M26" s="180"/>
      <c r="N26" s="180"/>
      <c r="O26" s="205"/>
      <c r="P26" s="200"/>
      <c r="Q26" s="180"/>
      <c r="R26" s="180"/>
      <c r="S26" s="180"/>
      <c r="T26" s="205"/>
      <c r="U26" s="200"/>
      <c r="V26" s="180"/>
      <c r="W26" s="180"/>
      <c r="X26" s="180"/>
      <c r="Y26" s="205"/>
      <c r="Z26" s="200"/>
      <c r="AA26" s="180"/>
      <c r="AB26" s="180"/>
      <c r="AC26" s="180"/>
      <c r="AD26" s="205"/>
      <c r="AE26" s="200"/>
      <c r="AF26" s="180"/>
      <c r="AG26" s="180"/>
      <c r="AH26" s="180"/>
      <c r="AI26" s="205"/>
      <c r="AJ26" s="200"/>
      <c r="AK26" s="180"/>
      <c r="AL26" s="180"/>
      <c r="AM26" s="180"/>
      <c r="AN26" s="205"/>
      <c r="AO26" s="217"/>
      <c r="AP26" s="107"/>
      <c r="AQ26" s="107"/>
    </row>
    <row r="27" spans="1:44" s="108" customFormat="1" ht="15" customHeight="1">
      <c r="A27" s="229">
        <v>20</v>
      </c>
      <c r="B27" s="166" t="s">
        <v>149</v>
      </c>
      <c r="C27" s="190" t="s">
        <v>95</v>
      </c>
      <c r="D27" s="194">
        <v>16</v>
      </c>
      <c r="E27" s="206">
        <f>SUM(J27,O27,T27,Y27,AD27,AI27,AN27)</f>
        <v>4</v>
      </c>
      <c r="F27" s="201">
        <v>16</v>
      </c>
      <c r="G27" s="181">
        <v>0</v>
      </c>
      <c r="H27" s="181">
        <v>0</v>
      </c>
      <c r="I27" s="181" t="s">
        <v>66</v>
      </c>
      <c r="J27" s="206">
        <v>4</v>
      </c>
      <c r="K27" s="201"/>
      <c r="L27" s="181"/>
      <c r="M27" s="181"/>
      <c r="N27" s="181"/>
      <c r="O27" s="206"/>
      <c r="P27" s="201"/>
      <c r="Q27" s="181"/>
      <c r="R27" s="181"/>
      <c r="S27" s="181"/>
      <c r="T27" s="206"/>
      <c r="U27" s="201"/>
      <c r="V27" s="181"/>
      <c r="W27" s="181"/>
      <c r="X27" s="181"/>
      <c r="Y27" s="206"/>
      <c r="Z27" s="201"/>
      <c r="AA27" s="181"/>
      <c r="AB27" s="181"/>
      <c r="AC27" s="181"/>
      <c r="AD27" s="206"/>
      <c r="AE27" s="201"/>
      <c r="AF27" s="181"/>
      <c r="AG27" s="181"/>
      <c r="AH27" s="181"/>
      <c r="AI27" s="206"/>
      <c r="AJ27" s="201"/>
      <c r="AK27" s="181"/>
      <c r="AL27" s="181"/>
      <c r="AM27" s="181"/>
      <c r="AN27" s="206"/>
      <c r="AO27" s="218"/>
      <c r="AQ27" s="107"/>
      <c r="AR27" s="107"/>
    </row>
    <row r="28" spans="1:43" s="108" customFormat="1" ht="15" customHeight="1">
      <c r="A28" s="229">
        <v>21</v>
      </c>
      <c r="B28" s="166" t="s">
        <v>150</v>
      </c>
      <c r="C28" s="190" t="s">
        <v>102</v>
      </c>
      <c r="D28" s="194">
        <v>20</v>
      </c>
      <c r="E28" s="206">
        <f aca="true" t="shared" si="7" ref="E28:E33">SUM(J28,O28,T28,Y28,AD28,AI28,AN28)</f>
        <v>4</v>
      </c>
      <c r="F28" s="201"/>
      <c r="G28" s="181"/>
      <c r="H28" s="181"/>
      <c r="I28" s="181"/>
      <c r="J28" s="206"/>
      <c r="K28" s="201"/>
      <c r="L28" s="181"/>
      <c r="M28" s="181"/>
      <c r="N28" s="181"/>
      <c r="O28" s="206"/>
      <c r="P28" s="201"/>
      <c r="Q28" s="181"/>
      <c r="R28" s="181"/>
      <c r="S28" s="181"/>
      <c r="T28" s="206"/>
      <c r="U28" s="201">
        <v>20</v>
      </c>
      <c r="V28" s="181">
        <v>0</v>
      </c>
      <c r="W28" s="181">
        <v>0</v>
      </c>
      <c r="X28" s="181" t="s">
        <v>66</v>
      </c>
      <c r="Y28" s="206">
        <v>4</v>
      </c>
      <c r="Z28" s="201"/>
      <c r="AA28" s="181"/>
      <c r="AB28" s="181"/>
      <c r="AC28" s="181"/>
      <c r="AD28" s="206"/>
      <c r="AE28" s="201"/>
      <c r="AF28" s="181"/>
      <c r="AG28" s="181"/>
      <c r="AH28" s="181"/>
      <c r="AI28" s="206"/>
      <c r="AJ28" s="201"/>
      <c r="AK28" s="181"/>
      <c r="AL28" s="181"/>
      <c r="AM28" s="181"/>
      <c r="AN28" s="206"/>
      <c r="AO28" s="219" t="s">
        <v>173</v>
      </c>
      <c r="AP28" s="107"/>
      <c r="AQ28" s="107"/>
    </row>
    <row r="29" spans="1:43" s="109" customFormat="1" ht="15" customHeight="1">
      <c r="A29" s="229">
        <v>22</v>
      </c>
      <c r="B29" s="166" t="s">
        <v>151</v>
      </c>
      <c r="C29" s="190" t="s">
        <v>100</v>
      </c>
      <c r="D29" s="194">
        <v>20</v>
      </c>
      <c r="E29" s="206">
        <f t="shared" si="7"/>
        <v>5</v>
      </c>
      <c r="F29" s="201"/>
      <c r="G29" s="181"/>
      <c r="H29" s="181"/>
      <c r="I29" s="181"/>
      <c r="J29" s="206"/>
      <c r="K29" s="201">
        <v>20</v>
      </c>
      <c r="L29" s="181">
        <v>0</v>
      </c>
      <c r="M29" s="181">
        <v>0</v>
      </c>
      <c r="N29" s="181" t="s">
        <v>66</v>
      </c>
      <c r="O29" s="206">
        <v>5</v>
      </c>
      <c r="P29" s="201"/>
      <c r="Q29" s="181"/>
      <c r="R29" s="181"/>
      <c r="S29" s="181"/>
      <c r="T29" s="206"/>
      <c r="U29" s="201"/>
      <c r="V29" s="181"/>
      <c r="W29" s="181"/>
      <c r="X29" s="181"/>
      <c r="Y29" s="206"/>
      <c r="Z29" s="201"/>
      <c r="AA29" s="181"/>
      <c r="AB29" s="181"/>
      <c r="AC29" s="181"/>
      <c r="AD29" s="206"/>
      <c r="AE29" s="201"/>
      <c r="AF29" s="181"/>
      <c r="AG29" s="181"/>
      <c r="AH29" s="181"/>
      <c r="AI29" s="206"/>
      <c r="AJ29" s="201"/>
      <c r="AK29" s="181"/>
      <c r="AL29" s="181"/>
      <c r="AM29" s="181"/>
      <c r="AN29" s="206"/>
      <c r="AO29" s="219"/>
      <c r="AP29" s="107"/>
      <c r="AQ29" s="107"/>
    </row>
    <row r="30" spans="1:43" s="109" customFormat="1" ht="15" customHeight="1">
      <c r="A30" s="229">
        <v>23</v>
      </c>
      <c r="B30" s="166" t="s">
        <v>152</v>
      </c>
      <c r="C30" s="190" t="s">
        <v>101</v>
      </c>
      <c r="D30" s="194">
        <v>20</v>
      </c>
      <c r="E30" s="206">
        <v>5</v>
      </c>
      <c r="F30" s="201"/>
      <c r="G30" s="181"/>
      <c r="H30" s="181"/>
      <c r="I30" s="181"/>
      <c r="J30" s="206"/>
      <c r="K30" s="201"/>
      <c r="L30" s="181"/>
      <c r="M30" s="181"/>
      <c r="N30" s="181"/>
      <c r="O30" s="206"/>
      <c r="P30" s="201">
        <v>12</v>
      </c>
      <c r="Q30" s="181">
        <v>0</v>
      </c>
      <c r="R30" s="181">
        <v>8</v>
      </c>
      <c r="S30" s="181" t="s">
        <v>20</v>
      </c>
      <c r="T30" s="224">
        <v>5</v>
      </c>
      <c r="U30" s="201"/>
      <c r="V30" s="181"/>
      <c r="W30" s="181"/>
      <c r="X30" s="181"/>
      <c r="Y30" s="206"/>
      <c r="Z30" s="201"/>
      <c r="AA30" s="181"/>
      <c r="AB30" s="181"/>
      <c r="AC30" s="181"/>
      <c r="AD30" s="206"/>
      <c r="AE30" s="201"/>
      <c r="AF30" s="181"/>
      <c r="AG30" s="181"/>
      <c r="AH30" s="181"/>
      <c r="AI30" s="206"/>
      <c r="AJ30" s="201"/>
      <c r="AK30" s="181"/>
      <c r="AL30" s="181"/>
      <c r="AM30" s="181"/>
      <c r="AN30" s="206"/>
      <c r="AO30" s="219" t="s">
        <v>174</v>
      </c>
      <c r="AP30" s="107"/>
      <c r="AQ30" s="107"/>
    </row>
    <row r="31" spans="1:41" s="36" customFormat="1" ht="15">
      <c r="A31" s="230">
        <v>24</v>
      </c>
      <c r="B31" s="166" t="s">
        <v>153</v>
      </c>
      <c r="C31" s="184" t="s">
        <v>97</v>
      </c>
      <c r="D31" s="26">
        <v>8</v>
      </c>
      <c r="E31" s="29">
        <v>2</v>
      </c>
      <c r="F31" s="30"/>
      <c r="G31" s="28"/>
      <c r="H31" s="28"/>
      <c r="I31" s="28"/>
      <c r="J31" s="29"/>
      <c r="K31" s="30"/>
      <c r="L31" s="31"/>
      <c r="M31" s="31"/>
      <c r="N31" s="31"/>
      <c r="O31" s="34"/>
      <c r="P31" s="35">
        <v>8</v>
      </c>
      <c r="Q31" s="31">
        <v>0</v>
      </c>
      <c r="R31" s="31">
        <v>0</v>
      </c>
      <c r="S31" s="31" t="s">
        <v>66</v>
      </c>
      <c r="T31" s="34">
        <v>2</v>
      </c>
      <c r="U31" s="35"/>
      <c r="V31" s="31"/>
      <c r="W31" s="31"/>
      <c r="X31" s="31"/>
      <c r="Y31" s="34"/>
      <c r="Z31" s="35"/>
      <c r="AA31" s="31"/>
      <c r="AB31" s="31"/>
      <c r="AC31" s="31"/>
      <c r="AD31" s="34"/>
      <c r="AE31" s="35"/>
      <c r="AF31" s="31"/>
      <c r="AG31" s="31"/>
      <c r="AH31" s="31"/>
      <c r="AI31" s="34"/>
      <c r="AJ31" s="35"/>
      <c r="AK31" s="31"/>
      <c r="AL31" s="31"/>
      <c r="AM31" s="31"/>
      <c r="AN31" s="34"/>
      <c r="AO31" s="82"/>
    </row>
    <row r="32" spans="1:41" s="36" customFormat="1" ht="15">
      <c r="A32" s="230">
        <v>25</v>
      </c>
      <c r="B32" s="166" t="s">
        <v>154</v>
      </c>
      <c r="C32" s="184" t="s">
        <v>61</v>
      </c>
      <c r="D32" s="26">
        <v>8</v>
      </c>
      <c r="E32" s="29">
        <v>2</v>
      </c>
      <c r="F32" s="30"/>
      <c r="G32" s="28"/>
      <c r="H32" s="28"/>
      <c r="I32" s="28"/>
      <c r="J32" s="29"/>
      <c r="K32" s="30"/>
      <c r="L32" s="31"/>
      <c r="M32" s="31"/>
      <c r="N32" s="31"/>
      <c r="O32" s="34"/>
      <c r="P32" s="35"/>
      <c r="Q32" s="31"/>
      <c r="R32" s="31"/>
      <c r="S32" s="31"/>
      <c r="T32" s="34"/>
      <c r="U32" s="35">
        <v>8</v>
      </c>
      <c r="V32" s="31">
        <v>0</v>
      </c>
      <c r="W32" s="31">
        <v>0</v>
      </c>
      <c r="X32" s="31" t="s">
        <v>20</v>
      </c>
      <c r="Y32" s="34">
        <v>2</v>
      </c>
      <c r="Z32" s="35"/>
      <c r="AA32" s="31"/>
      <c r="AB32" s="31"/>
      <c r="AC32" s="31"/>
      <c r="AD32" s="34"/>
      <c r="AE32" s="35"/>
      <c r="AF32" s="31"/>
      <c r="AG32" s="31"/>
      <c r="AH32" s="31"/>
      <c r="AI32" s="34"/>
      <c r="AJ32" s="35"/>
      <c r="AK32" s="31"/>
      <c r="AL32" s="31"/>
      <c r="AM32" s="31"/>
      <c r="AN32" s="34"/>
      <c r="AO32" s="82"/>
    </row>
    <row r="33" spans="1:41" s="36" customFormat="1" ht="15">
      <c r="A33" s="230">
        <v>26</v>
      </c>
      <c r="B33" s="166" t="s">
        <v>155</v>
      </c>
      <c r="C33" s="184" t="s">
        <v>94</v>
      </c>
      <c r="D33" s="26">
        <v>18</v>
      </c>
      <c r="E33" s="29">
        <f t="shared" si="7"/>
        <v>4</v>
      </c>
      <c r="F33" s="30">
        <v>12</v>
      </c>
      <c r="G33" s="28">
        <v>0</v>
      </c>
      <c r="H33" s="28">
        <v>6</v>
      </c>
      <c r="I33" s="28" t="s">
        <v>20</v>
      </c>
      <c r="J33" s="29">
        <v>4</v>
      </c>
      <c r="K33" s="30"/>
      <c r="L33" s="31"/>
      <c r="M33" s="31"/>
      <c r="N33" s="31"/>
      <c r="O33" s="34"/>
      <c r="P33" s="35"/>
      <c r="Q33" s="31"/>
      <c r="R33" s="31"/>
      <c r="S33" s="31"/>
      <c r="T33" s="34"/>
      <c r="U33" s="35"/>
      <c r="V33" s="31"/>
      <c r="W33" s="31"/>
      <c r="X33" s="31"/>
      <c r="Y33" s="34"/>
      <c r="Z33" s="35"/>
      <c r="AA33" s="31"/>
      <c r="AB33" s="31"/>
      <c r="AC33" s="31"/>
      <c r="AD33" s="34"/>
      <c r="AE33" s="35"/>
      <c r="AF33" s="31"/>
      <c r="AG33" s="31"/>
      <c r="AH33" s="31"/>
      <c r="AI33" s="34"/>
      <c r="AJ33" s="35"/>
      <c r="AK33" s="31"/>
      <c r="AL33" s="31"/>
      <c r="AM33" s="31"/>
      <c r="AN33" s="34"/>
      <c r="AO33" s="82"/>
    </row>
    <row r="34" spans="1:41" s="36" customFormat="1" ht="15">
      <c r="A34" s="230">
        <v>27</v>
      </c>
      <c r="B34" s="166" t="s">
        <v>156</v>
      </c>
      <c r="C34" s="184" t="s">
        <v>93</v>
      </c>
      <c r="D34" s="26">
        <f>SUM(F34:H34,K34:M34,P34:R34,U34:W34,Z34:AB34,AE34:AG34,AJ34:AL34)</f>
        <v>18</v>
      </c>
      <c r="E34" s="29">
        <f aca="true" t="shared" si="8" ref="E34:E44">SUM(J34,O34,T34,Y34,AD34,AI34,AN34)</f>
        <v>4</v>
      </c>
      <c r="F34" s="30"/>
      <c r="G34" s="28"/>
      <c r="H34" s="28"/>
      <c r="I34" s="28"/>
      <c r="J34" s="29"/>
      <c r="K34" s="35">
        <v>12</v>
      </c>
      <c r="L34" s="31">
        <v>0</v>
      </c>
      <c r="M34" s="31">
        <v>6</v>
      </c>
      <c r="N34" s="31" t="s">
        <v>20</v>
      </c>
      <c r="O34" s="34">
        <v>4</v>
      </c>
      <c r="P34" s="35"/>
      <c r="Q34" s="31"/>
      <c r="R34" s="31"/>
      <c r="S34" s="31"/>
      <c r="T34" s="34"/>
      <c r="U34" s="35"/>
      <c r="V34" s="31"/>
      <c r="W34" s="31"/>
      <c r="X34" s="31"/>
      <c r="Y34" s="34"/>
      <c r="Z34" s="35"/>
      <c r="AA34" s="31"/>
      <c r="AB34" s="31"/>
      <c r="AC34" s="31"/>
      <c r="AD34" s="34"/>
      <c r="AE34" s="35"/>
      <c r="AF34" s="31"/>
      <c r="AG34" s="31"/>
      <c r="AH34" s="31"/>
      <c r="AI34" s="34"/>
      <c r="AJ34" s="35"/>
      <c r="AK34" s="31"/>
      <c r="AL34" s="31"/>
      <c r="AM34" s="31"/>
      <c r="AN34" s="34"/>
      <c r="AO34" s="82" t="s">
        <v>175</v>
      </c>
    </row>
    <row r="35" spans="1:43" s="109" customFormat="1" ht="15" customHeight="1">
      <c r="A35" s="229">
        <v>28</v>
      </c>
      <c r="B35" s="166" t="s">
        <v>157</v>
      </c>
      <c r="C35" s="190" t="s">
        <v>103</v>
      </c>
      <c r="D35" s="194">
        <v>16</v>
      </c>
      <c r="E35" s="206">
        <f t="shared" si="8"/>
        <v>3</v>
      </c>
      <c r="F35" s="201"/>
      <c r="G35" s="181"/>
      <c r="H35" s="181"/>
      <c r="I35" s="181"/>
      <c r="J35" s="206"/>
      <c r="K35" s="201"/>
      <c r="L35" s="181"/>
      <c r="M35" s="181"/>
      <c r="N35" s="181"/>
      <c r="O35" s="206"/>
      <c r="P35" s="201">
        <v>16</v>
      </c>
      <c r="Q35" s="181">
        <v>0</v>
      </c>
      <c r="R35" s="181">
        <v>0</v>
      </c>
      <c r="S35" s="181" t="s">
        <v>66</v>
      </c>
      <c r="T35" s="206">
        <v>3</v>
      </c>
      <c r="U35" s="201"/>
      <c r="V35" s="181"/>
      <c r="W35" s="181"/>
      <c r="X35" s="181"/>
      <c r="Y35" s="206"/>
      <c r="Z35" s="201"/>
      <c r="AA35" s="181"/>
      <c r="AB35" s="181"/>
      <c r="AC35" s="181"/>
      <c r="AD35" s="206"/>
      <c r="AE35" s="201"/>
      <c r="AF35" s="181"/>
      <c r="AG35" s="181"/>
      <c r="AH35" s="181"/>
      <c r="AI35" s="206"/>
      <c r="AJ35" s="201"/>
      <c r="AK35" s="181"/>
      <c r="AL35" s="181"/>
      <c r="AM35" s="181"/>
      <c r="AN35" s="206"/>
      <c r="AO35" s="218"/>
      <c r="AP35" s="107"/>
      <c r="AQ35" s="107"/>
    </row>
    <row r="36" spans="1:41" s="36" customFormat="1" ht="15">
      <c r="A36" s="230">
        <v>29</v>
      </c>
      <c r="B36" s="166" t="s">
        <v>158</v>
      </c>
      <c r="C36" s="184" t="s">
        <v>63</v>
      </c>
      <c r="D36" s="26">
        <v>20</v>
      </c>
      <c r="E36" s="29">
        <f t="shared" si="8"/>
        <v>4</v>
      </c>
      <c r="F36" s="30"/>
      <c r="G36" s="28"/>
      <c r="H36" s="28"/>
      <c r="I36" s="28"/>
      <c r="J36" s="29"/>
      <c r="K36" s="30"/>
      <c r="L36" s="31"/>
      <c r="M36" s="31"/>
      <c r="N36" s="31"/>
      <c r="O36" s="34"/>
      <c r="P36" s="35">
        <v>20</v>
      </c>
      <c r="Q36" s="31">
        <v>0</v>
      </c>
      <c r="R36" s="31">
        <v>0</v>
      </c>
      <c r="S36" s="31" t="s">
        <v>66</v>
      </c>
      <c r="T36" s="34">
        <v>4</v>
      </c>
      <c r="U36" s="35"/>
      <c r="V36" s="31"/>
      <c r="W36" s="31"/>
      <c r="X36" s="31"/>
      <c r="Y36" s="34"/>
      <c r="Z36" s="35"/>
      <c r="AA36" s="31"/>
      <c r="AB36" s="31"/>
      <c r="AC36" s="31"/>
      <c r="AD36" s="34"/>
      <c r="AE36" s="35"/>
      <c r="AF36" s="31"/>
      <c r="AG36" s="31"/>
      <c r="AH36" s="31"/>
      <c r="AI36" s="34"/>
      <c r="AJ36" s="35"/>
      <c r="AK36" s="31"/>
      <c r="AL36" s="31"/>
      <c r="AM36" s="31"/>
      <c r="AN36" s="34"/>
      <c r="AO36" s="82"/>
    </row>
    <row r="37" spans="1:41" s="36" customFormat="1" ht="15">
      <c r="A37" s="230">
        <v>30</v>
      </c>
      <c r="B37" s="166" t="s">
        <v>159</v>
      </c>
      <c r="C37" s="184" t="s">
        <v>62</v>
      </c>
      <c r="D37" s="26">
        <v>16</v>
      </c>
      <c r="E37" s="29">
        <v>4</v>
      </c>
      <c r="F37" s="30"/>
      <c r="G37" s="28"/>
      <c r="H37" s="28"/>
      <c r="I37" s="28"/>
      <c r="J37" s="29"/>
      <c r="K37" s="30"/>
      <c r="L37" s="31"/>
      <c r="M37" s="31"/>
      <c r="N37" s="31"/>
      <c r="O37" s="34"/>
      <c r="P37" s="35">
        <v>16</v>
      </c>
      <c r="Q37" s="31">
        <v>0</v>
      </c>
      <c r="R37" s="31">
        <v>0</v>
      </c>
      <c r="S37" s="31" t="s">
        <v>20</v>
      </c>
      <c r="T37" s="34">
        <v>4</v>
      </c>
      <c r="U37" s="35"/>
      <c r="V37" s="31"/>
      <c r="W37" s="31"/>
      <c r="X37" s="31"/>
      <c r="Y37" s="34"/>
      <c r="Z37" s="35"/>
      <c r="AA37" s="31"/>
      <c r="AB37" s="31"/>
      <c r="AC37" s="31"/>
      <c r="AD37" s="34"/>
      <c r="AE37" s="35"/>
      <c r="AF37" s="31"/>
      <c r="AG37" s="31"/>
      <c r="AH37" s="31"/>
      <c r="AI37" s="34"/>
      <c r="AJ37" s="35"/>
      <c r="AK37" s="31"/>
      <c r="AL37" s="31"/>
      <c r="AM37" s="31"/>
      <c r="AN37" s="34"/>
      <c r="AO37" s="82"/>
    </row>
    <row r="38" spans="1:41" s="36" customFormat="1" ht="15">
      <c r="A38" s="230">
        <v>31</v>
      </c>
      <c r="B38" s="166" t="s">
        <v>160</v>
      </c>
      <c r="C38" s="184" t="s">
        <v>55</v>
      </c>
      <c r="D38" s="26">
        <v>16</v>
      </c>
      <c r="E38" s="29">
        <f>SUM(J38,O38,T38,Y38,AD38,AI38,AN38)</f>
        <v>4</v>
      </c>
      <c r="F38" s="30"/>
      <c r="G38" s="28"/>
      <c r="H38" s="28"/>
      <c r="I38" s="28"/>
      <c r="J38" s="29"/>
      <c r="K38" s="30"/>
      <c r="L38" s="31"/>
      <c r="M38" s="31"/>
      <c r="N38" s="31"/>
      <c r="O38" s="34"/>
      <c r="P38" s="35"/>
      <c r="Q38" s="31"/>
      <c r="R38" s="31"/>
      <c r="S38" s="31"/>
      <c r="T38" s="34"/>
      <c r="U38" s="35">
        <v>16</v>
      </c>
      <c r="V38" s="31">
        <v>0</v>
      </c>
      <c r="W38" s="31">
        <v>0</v>
      </c>
      <c r="X38" s="31" t="s">
        <v>20</v>
      </c>
      <c r="Y38" s="34">
        <v>4</v>
      </c>
      <c r="Z38" s="35"/>
      <c r="AA38" s="31"/>
      <c r="AB38" s="31"/>
      <c r="AC38" s="31"/>
      <c r="AD38" s="34"/>
      <c r="AE38" s="35"/>
      <c r="AF38" s="31"/>
      <c r="AG38" s="31"/>
      <c r="AH38" s="31"/>
      <c r="AI38" s="34"/>
      <c r="AJ38" s="35"/>
      <c r="AK38" s="31"/>
      <c r="AL38" s="31"/>
      <c r="AM38" s="31"/>
      <c r="AN38" s="34"/>
      <c r="AO38" s="82"/>
    </row>
    <row r="39" spans="1:43" s="109" customFormat="1" ht="15" customHeight="1">
      <c r="A39" s="230">
        <v>32</v>
      </c>
      <c r="B39" s="166" t="s">
        <v>161</v>
      </c>
      <c r="C39" s="190" t="s">
        <v>106</v>
      </c>
      <c r="D39" s="194">
        <v>16</v>
      </c>
      <c r="E39" s="206">
        <f t="shared" si="8"/>
        <v>4</v>
      </c>
      <c r="F39" s="201"/>
      <c r="G39" s="181"/>
      <c r="H39" s="181"/>
      <c r="I39" s="181"/>
      <c r="J39" s="206"/>
      <c r="K39" s="201"/>
      <c r="L39" s="181"/>
      <c r="M39" s="181"/>
      <c r="N39" s="181"/>
      <c r="O39" s="206"/>
      <c r="P39" s="201"/>
      <c r="Q39" s="181"/>
      <c r="R39" s="181"/>
      <c r="S39" s="181"/>
      <c r="T39" s="206"/>
      <c r="U39" s="201">
        <v>16</v>
      </c>
      <c r="V39" s="181">
        <v>0</v>
      </c>
      <c r="W39" s="181">
        <v>0</v>
      </c>
      <c r="X39" s="181" t="s">
        <v>20</v>
      </c>
      <c r="Y39" s="206">
        <v>4</v>
      </c>
      <c r="Z39" s="201"/>
      <c r="AA39" s="181"/>
      <c r="AB39" s="181"/>
      <c r="AC39" s="181"/>
      <c r="AD39" s="206"/>
      <c r="AE39" s="201"/>
      <c r="AF39" s="181"/>
      <c r="AG39" s="181"/>
      <c r="AH39" s="181"/>
      <c r="AI39" s="206"/>
      <c r="AJ39" s="201"/>
      <c r="AK39" s="181"/>
      <c r="AL39" s="181"/>
      <c r="AM39" s="181"/>
      <c r="AN39" s="206"/>
      <c r="AO39" s="218"/>
      <c r="AP39" s="107"/>
      <c r="AQ39" s="107"/>
    </row>
    <row r="40" spans="1:43" s="110" customFormat="1" ht="15" customHeight="1">
      <c r="A40" s="229">
        <v>33</v>
      </c>
      <c r="B40" s="166" t="s">
        <v>162</v>
      </c>
      <c r="C40" s="190" t="s">
        <v>104</v>
      </c>
      <c r="D40" s="194">
        <v>16</v>
      </c>
      <c r="E40" s="206">
        <f t="shared" si="8"/>
        <v>4</v>
      </c>
      <c r="F40" s="201">
        <v>16</v>
      </c>
      <c r="G40" s="181">
        <v>0</v>
      </c>
      <c r="H40" s="181">
        <v>0</v>
      </c>
      <c r="I40" s="181" t="s">
        <v>20</v>
      </c>
      <c r="J40" s="206">
        <v>4</v>
      </c>
      <c r="K40" s="201"/>
      <c r="L40" s="181"/>
      <c r="M40" s="181"/>
      <c r="N40" s="181"/>
      <c r="O40" s="206"/>
      <c r="P40" s="201"/>
      <c r="Q40" s="181"/>
      <c r="R40" s="181"/>
      <c r="S40" s="181"/>
      <c r="T40" s="206"/>
      <c r="U40" s="201"/>
      <c r="V40" s="181"/>
      <c r="W40" s="181"/>
      <c r="X40" s="181"/>
      <c r="Y40" s="206"/>
      <c r="Z40" s="201"/>
      <c r="AA40" s="181"/>
      <c r="AB40" s="181"/>
      <c r="AC40" s="181"/>
      <c r="AD40" s="206"/>
      <c r="AE40" s="201"/>
      <c r="AF40" s="181"/>
      <c r="AG40" s="181"/>
      <c r="AH40" s="181"/>
      <c r="AI40" s="206"/>
      <c r="AJ40" s="201"/>
      <c r="AK40" s="181"/>
      <c r="AL40" s="181"/>
      <c r="AM40" s="181"/>
      <c r="AN40" s="206"/>
      <c r="AO40" s="218"/>
      <c r="AP40" s="107"/>
      <c r="AQ40" s="107"/>
    </row>
    <row r="41" spans="1:43" s="110" customFormat="1" ht="15" customHeight="1">
      <c r="A41" s="230">
        <v>34</v>
      </c>
      <c r="B41" s="166" t="s">
        <v>163</v>
      </c>
      <c r="C41" s="190" t="s">
        <v>105</v>
      </c>
      <c r="D41" s="194">
        <v>16</v>
      </c>
      <c r="E41" s="206">
        <f t="shared" si="8"/>
        <v>4</v>
      </c>
      <c r="F41" s="201"/>
      <c r="G41" s="181"/>
      <c r="H41" s="181"/>
      <c r="I41" s="181"/>
      <c r="J41" s="206"/>
      <c r="K41" s="201">
        <v>16</v>
      </c>
      <c r="L41" s="181">
        <v>0</v>
      </c>
      <c r="M41" s="181">
        <v>0</v>
      </c>
      <c r="N41" s="181" t="s">
        <v>20</v>
      </c>
      <c r="O41" s="206">
        <v>4</v>
      </c>
      <c r="P41" s="201"/>
      <c r="Q41" s="181"/>
      <c r="R41" s="181"/>
      <c r="S41" s="181"/>
      <c r="T41" s="206"/>
      <c r="U41" s="201"/>
      <c r="V41" s="181"/>
      <c r="W41" s="181"/>
      <c r="X41" s="181"/>
      <c r="Y41" s="206"/>
      <c r="Z41" s="201"/>
      <c r="AA41" s="181"/>
      <c r="AB41" s="181"/>
      <c r="AC41" s="181"/>
      <c r="AD41" s="206"/>
      <c r="AE41" s="201"/>
      <c r="AF41" s="181"/>
      <c r="AG41" s="181"/>
      <c r="AH41" s="181"/>
      <c r="AI41" s="206"/>
      <c r="AJ41" s="201"/>
      <c r="AK41" s="181"/>
      <c r="AL41" s="181"/>
      <c r="AM41" s="181"/>
      <c r="AN41" s="206"/>
      <c r="AO41" s="218"/>
      <c r="AP41" s="107"/>
      <c r="AQ41" s="107"/>
    </row>
    <row r="42" spans="1:43" s="109" customFormat="1" ht="15" customHeight="1">
      <c r="A42" s="230">
        <v>35</v>
      </c>
      <c r="B42" s="166" t="s">
        <v>164</v>
      </c>
      <c r="C42" s="190" t="s">
        <v>107</v>
      </c>
      <c r="D42" s="194">
        <v>16</v>
      </c>
      <c r="E42" s="206">
        <f t="shared" si="8"/>
        <v>3</v>
      </c>
      <c r="F42" s="201"/>
      <c r="G42" s="181"/>
      <c r="H42" s="181"/>
      <c r="I42" s="181"/>
      <c r="J42" s="206"/>
      <c r="K42" s="201"/>
      <c r="L42" s="181"/>
      <c r="M42" s="181"/>
      <c r="N42" s="181"/>
      <c r="O42" s="206"/>
      <c r="P42" s="201"/>
      <c r="Q42" s="181"/>
      <c r="R42" s="181"/>
      <c r="S42" s="181"/>
      <c r="T42" s="206"/>
      <c r="U42" s="201"/>
      <c r="V42" s="181"/>
      <c r="W42" s="181"/>
      <c r="X42" s="181"/>
      <c r="Y42" s="206"/>
      <c r="Z42" s="201">
        <v>16</v>
      </c>
      <c r="AA42" s="181">
        <v>0</v>
      </c>
      <c r="AB42" s="181">
        <v>0</v>
      </c>
      <c r="AC42" s="181" t="s">
        <v>66</v>
      </c>
      <c r="AD42" s="206">
        <v>3</v>
      </c>
      <c r="AE42" s="201"/>
      <c r="AF42" s="181"/>
      <c r="AG42" s="181"/>
      <c r="AH42" s="181"/>
      <c r="AI42" s="206"/>
      <c r="AJ42" s="201"/>
      <c r="AK42" s="181"/>
      <c r="AL42" s="181"/>
      <c r="AM42" s="181"/>
      <c r="AN42" s="206"/>
      <c r="AO42" s="218"/>
      <c r="AP42" s="107"/>
      <c r="AQ42" s="107"/>
    </row>
    <row r="43" spans="1:43" s="108" customFormat="1" ht="15" customHeight="1">
      <c r="A43" s="230">
        <v>36</v>
      </c>
      <c r="B43" s="166" t="s">
        <v>165</v>
      </c>
      <c r="C43" s="190" t="s">
        <v>108</v>
      </c>
      <c r="D43" s="194">
        <v>16</v>
      </c>
      <c r="E43" s="206">
        <f t="shared" si="8"/>
        <v>4</v>
      </c>
      <c r="F43" s="201"/>
      <c r="G43" s="181"/>
      <c r="H43" s="181"/>
      <c r="I43" s="181"/>
      <c r="J43" s="206"/>
      <c r="K43" s="201"/>
      <c r="L43" s="181"/>
      <c r="M43" s="181"/>
      <c r="N43" s="181"/>
      <c r="O43" s="206"/>
      <c r="P43" s="201"/>
      <c r="Q43" s="181"/>
      <c r="R43" s="181"/>
      <c r="S43" s="181"/>
      <c r="T43" s="206"/>
      <c r="U43" s="201"/>
      <c r="V43" s="181"/>
      <c r="W43" s="181"/>
      <c r="X43" s="181"/>
      <c r="Y43" s="206"/>
      <c r="Z43" s="201"/>
      <c r="AA43" s="181"/>
      <c r="AB43" s="181"/>
      <c r="AC43" s="181"/>
      <c r="AD43" s="206"/>
      <c r="AE43" s="201">
        <v>16</v>
      </c>
      <c r="AF43" s="181">
        <v>0</v>
      </c>
      <c r="AG43" s="181">
        <v>0</v>
      </c>
      <c r="AH43" s="181" t="s">
        <v>66</v>
      </c>
      <c r="AI43" s="206">
        <v>4</v>
      </c>
      <c r="AJ43" s="201"/>
      <c r="AK43" s="181"/>
      <c r="AL43" s="181"/>
      <c r="AM43" s="181"/>
      <c r="AN43" s="206"/>
      <c r="AO43" s="219" t="s">
        <v>176</v>
      </c>
      <c r="AP43" s="107"/>
      <c r="AQ43" s="107"/>
    </row>
    <row r="44" spans="1:43" s="108" customFormat="1" ht="15" customHeight="1" thickBot="1">
      <c r="A44" s="227">
        <v>37</v>
      </c>
      <c r="B44" s="159" t="s">
        <v>166</v>
      </c>
      <c r="C44" s="188" t="s">
        <v>109</v>
      </c>
      <c r="D44" s="160">
        <v>8</v>
      </c>
      <c r="E44" s="161">
        <f t="shared" si="8"/>
        <v>2</v>
      </c>
      <c r="F44" s="199"/>
      <c r="G44" s="178"/>
      <c r="H44" s="178"/>
      <c r="I44" s="178"/>
      <c r="J44" s="161"/>
      <c r="K44" s="199"/>
      <c r="L44" s="178"/>
      <c r="M44" s="178"/>
      <c r="N44" s="178"/>
      <c r="O44" s="161"/>
      <c r="P44" s="199"/>
      <c r="Q44" s="178"/>
      <c r="R44" s="178"/>
      <c r="S44" s="178"/>
      <c r="T44" s="161"/>
      <c r="U44" s="199"/>
      <c r="V44" s="178"/>
      <c r="W44" s="178"/>
      <c r="X44" s="178"/>
      <c r="Y44" s="161"/>
      <c r="Z44" s="199">
        <v>8</v>
      </c>
      <c r="AA44" s="178">
        <v>0</v>
      </c>
      <c r="AB44" s="178">
        <v>0</v>
      </c>
      <c r="AC44" s="178" t="s">
        <v>66</v>
      </c>
      <c r="AD44" s="161">
        <v>2</v>
      </c>
      <c r="AE44" s="199"/>
      <c r="AF44" s="178"/>
      <c r="AG44" s="178"/>
      <c r="AH44" s="178"/>
      <c r="AI44" s="161"/>
      <c r="AJ44" s="199"/>
      <c r="AK44" s="178"/>
      <c r="AL44" s="178"/>
      <c r="AM44" s="178"/>
      <c r="AN44" s="161"/>
      <c r="AO44" s="216"/>
      <c r="AP44" s="107"/>
      <c r="AQ44" s="107"/>
    </row>
    <row r="45" spans="1:41" s="24" customFormat="1" ht="15" thickBot="1">
      <c r="A45" s="291" t="s">
        <v>23</v>
      </c>
      <c r="B45" s="292"/>
      <c r="C45" s="292"/>
      <c r="D45" s="18">
        <f aca="true" t="shared" si="9" ref="D45:AN45">SUM(D46:D54)</f>
        <v>98</v>
      </c>
      <c r="E45" s="19">
        <f t="shared" si="9"/>
        <v>29</v>
      </c>
      <c r="F45" s="45">
        <f t="shared" si="9"/>
        <v>0</v>
      </c>
      <c r="G45" s="19">
        <f t="shared" si="9"/>
        <v>0</v>
      </c>
      <c r="H45" s="19">
        <f t="shared" si="9"/>
        <v>0</v>
      </c>
      <c r="I45" s="19">
        <f t="shared" si="9"/>
        <v>0</v>
      </c>
      <c r="J45" s="21">
        <f t="shared" si="9"/>
        <v>0</v>
      </c>
      <c r="K45" s="46">
        <f t="shared" si="9"/>
        <v>0</v>
      </c>
      <c r="L45" s="19">
        <f t="shared" si="9"/>
        <v>0</v>
      </c>
      <c r="M45" s="19">
        <f t="shared" si="9"/>
        <v>0</v>
      </c>
      <c r="N45" s="19">
        <f t="shared" si="9"/>
        <v>0</v>
      </c>
      <c r="O45" s="19">
        <f t="shared" si="9"/>
        <v>0</v>
      </c>
      <c r="P45" s="45">
        <f t="shared" si="9"/>
        <v>14</v>
      </c>
      <c r="Q45" s="19">
        <f t="shared" si="9"/>
        <v>0</v>
      </c>
      <c r="R45" s="19">
        <f t="shared" si="9"/>
        <v>4</v>
      </c>
      <c r="S45" s="19">
        <f t="shared" si="9"/>
        <v>0</v>
      </c>
      <c r="T45" s="21">
        <f t="shared" si="9"/>
        <v>6</v>
      </c>
      <c r="U45" s="46">
        <f t="shared" si="9"/>
        <v>20</v>
      </c>
      <c r="V45" s="19">
        <f t="shared" si="9"/>
        <v>4</v>
      </c>
      <c r="W45" s="19">
        <f t="shared" si="9"/>
        <v>8</v>
      </c>
      <c r="X45" s="19">
        <f t="shared" si="9"/>
        <v>0</v>
      </c>
      <c r="Y45" s="19">
        <f t="shared" si="9"/>
        <v>9</v>
      </c>
      <c r="Z45" s="45">
        <f t="shared" si="9"/>
        <v>12</v>
      </c>
      <c r="AA45" s="19">
        <f t="shared" si="9"/>
        <v>4</v>
      </c>
      <c r="AB45" s="19">
        <f t="shared" si="9"/>
        <v>0</v>
      </c>
      <c r="AC45" s="19">
        <f t="shared" si="9"/>
        <v>0</v>
      </c>
      <c r="AD45" s="21">
        <f t="shared" si="9"/>
        <v>4</v>
      </c>
      <c r="AE45" s="46">
        <f t="shared" si="9"/>
        <v>0</v>
      </c>
      <c r="AF45" s="19">
        <f t="shared" si="9"/>
        <v>0</v>
      </c>
      <c r="AG45" s="19">
        <f t="shared" si="9"/>
        <v>12</v>
      </c>
      <c r="AH45" s="19">
        <f t="shared" si="9"/>
        <v>0</v>
      </c>
      <c r="AI45" s="19">
        <f t="shared" si="9"/>
        <v>4</v>
      </c>
      <c r="AJ45" s="45">
        <f t="shared" si="9"/>
        <v>0</v>
      </c>
      <c r="AK45" s="19">
        <f t="shared" si="9"/>
        <v>0</v>
      </c>
      <c r="AL45" s="19">
        <f t="shared" si="9"/>
        <v>20</v>
      </c>
      <c r="AM45" s="19">
        <f t="shared" si="9"/>
        <v>0</v>
      </c>
      <c r="AN45" s="21">
        <f t="shared" si="9"/>
        <v>6</v>
      </c>
      <c r="AO45" s="23"/>
    </row>
    <row r="46" spans="1:41" s="36" customFormat="1" ht="14.25">
      <c r="A46" s="122">
        <v>38</v>
      </c>
      <c r="B46" s="119" t="s">
        <v>24</v>
      </c>
      <c r="C46" s="123" t="s">
        <v>84</v>
      </c>
      <c r="D46" s="124">
        <f aca="true" t="shared" si="10" ref="D46:D54">SUM(F46:H46,K46:M46,P46:R46,U46:W46,Z46:AB46,AE46:AG46,AJ46:AL46)</f>
        <v>10</v>
      </c>
      <c r="E46" s="125">
        <f aca="true" t="shared" si="11" ref="E46:E54">SUM(J46,O46,T46,Y46,AD46,AI46,AN46)</f>
        <v>3</v>
      </c>
      <c r="F46" s="122"/>
      <c r="G46" s="126"/>
      <c r="H46" s="126"/>
      <c r="I46" s="126"/>
      <c r="J46" s="127"/>
      <c r="K46" s="121"/>
      <c r="L46" s="126"/>
      <c r="M46" s="126"/>
      <c r="N46" s="126"/>
      <c r="O46" s="128"/>
      <c r="P46" s="122">
        <v>6</v>
      </c>
      <c r="Q46" s="126">
        <v>0</v>
      </c>
      <c r="R46" s="126">
        <v>4</v>
      </c>
      <c r="S46" s="126" t="s">
        <v>66</v>
      </c>
      <c r="T46" s="127">
        <v>3</v>
      </c>
      <c r="U46" s="121"/>
      <c r="V46" s="126"/>
      <c r="W46" s="126"/>
      <c r="X46" s="126"/>
      <c r="Y46" s="128"/>
      <c r="Z46" s="122"/>
      <c r="AA46" s="126"/>
      <c r="AB46" s="126"/>
      <c r="AC46" s="126"/>
      <c r="AD46" s="127"/>
      <c r="AE46" s="121"/>
      <c r="AF46" s="126"/>
      <c r="AG46" s="126"/>
      <c r="AH46" s="126"/>
      <c r="AI46" s="128"/>
      <c r="AJ46" s="122"/>
      <c r="AK46" s="126"/>
      <c r="AL46" s="126"/>
      <c r="AM46" s="126"/>
      <c r="AN46" s="127"/>
      <c r="AO46" s="129"/>
    </row>
    <row r="47" spans="1:41" s="36" customFormat="1" ht="14.25">
      <c r="A47" s="130">
        <v>39</v>
      </c>
      <c r="B47" s="120" t="s">
        <v>25</v>
      </c>
      <c r="C47" s="131" t="s">
        <v>85</v>
      </c>
      <c r="D47" s="124">
        <f t="shared" si="10"/>
        <v>16</v>
      </c>
      <c r="E47" s="125">
        <f t="shared" si="11"/>
        <v>4</v>
      </c>
      <c r="F47" s="130"/>
      <c r="G47" s="132"/>
      <c r="H47" s="132"/>
      <c r="I47" s="132"/>
      <c r="J47" s="133"/>
      <c r="K47" s="134"/>
      <c r="L47" s="132"/>
      <c r="M47" s="132"/>
      <c r="N47" s="132"/>
      <c r="O47" s="135"/>
      <c r="P47" s="130"/>
      <c r="Q47" s="132"/>
      <c r="R47" s="132"/>
      <c r="S47" s="132"/>
      <c r="T47" s="133"/>
      <c r="U47" s="134">
        <v>8</v>
      </c>
      <c r="V47" s="132">
        <v>0</v>
      </c>
      <c r="W47" s="132">
        <v>8</v>
      </c>
      <c r="X47" s="132" t="s">
        <v>20</v>
      </c>
      <c r="Y47" s="135">
        <v>4</v>
      </c>
      <c r="Z47" s="130"/>
      <c r="AA47" s="132"/>
      <c r="AB47" s="132"/>
      <c r="AC47" s="132"/>
      <c r="AD47" s="133"/>
      <c r="AE47" s="134"/>
      <c r="AF47" s="132"/>
      <c r="AG47" s="132"/>
      <c r="AH47" s="132"/>
      <c r="AI47" s="135"/>
      <c r="AJ47" s="130"/>
      <c r="AK47" s="132"/>
      <c r="AL47" s="132"/>
      <c r="AM47" s="132"/>
      <c r="AN47" s="133"/>
      <c r="AO47" s="136" t="s">
        <v>177</v>
      </c>
    </row>
    <row r="48" spans="1:41" s="36" customFormat="1" ht="14.25">
      <c r="A48" s="122">
        <v>40</v>
      </c>
      <c r="B48" s="120" t="s">
        <v>26</v>
      </c>
      <c r="C48" s="131" t="s">
        <v>124</v>
      </c>
      <c r="D48" s="124">
        <f t="shared" si="10"/>
        <v>8</v>
      </c>
      <c r="E48" s="125">
        <f t="shared" si="11"/>
        <v>3</v>
      </c>
      <c r="F48" s="130"/>
      <c r="G48" s="132"/>
      <c r="H48" s="132"/>
      <c r="I48" s="132"/>
      <c r="J48" s="133"/>
      <c r="K48" s="134"/>
      <c r="L48" s="132"/>
      <c r="M48" s="132"/>
      <c r="N48" s="132"/>
      <c r="O48" s="135"/>
      <c r="P48" s="130">
        <v>8</v>
      </c>
      <c r="Q48" s="132">
        <v>0</v>
      </c>
      <c r="R48" s="132">
        <v>0</v>
      </c>
      <c r="S48" s="132" t="s">
        <v>20</v>
      </c>
      <c r="T48" s="133">
        <v>3</v>
      </c>
      <c r="U48" s="134"/>
      <c r="V48" s="132"/>
      <c r="W48" s="132"/>
      <c r="X48" s="132"/>
      <c r="Y48" s="135"/>
      <c r="Z48" s="130"/>
      <c r="AA48" s="132"/>
      <c r="AB48" s="132"/>
      <c r="AC48" s="132"/>
      <c r="AD48" s="133"/>
      <c r="AE48" s="134"/>
      <c r="AF48" s="132"/>
      <c r="AG48" s="132"/>
      <c r="AH48" s="132"/>
      <c r="AI48" s="135"/>
      <c r="AJ48" s="130"/>
      <c r="AK48" s="132"/>
      <c r="AL48" s="132"/>
      <c r="AM48" s="132"/>
      <c r="AN48" s="133"/>
      <c r="AO48" s="136"/>
    </row>
    <row r="49" spans="1:41" s="36" customFormat="1" ht="14.25">
      <c r="A49" s="130">
        <v>41</v>
      </c>
      <c r="B49" s="120" t="s">
        <v>27</v>
      </c>
      <c r="C49" s="131" t="s">
        <v>125</v>
      </c>
      <c r="D49" s="124">
        <f t="shared" si="10"/>
        <v>8</v>
      </c>
      <c r="E49" s="125">
        <f t="shared" si="11"/>
        <v>2</v>
      </c>
      <c r="F49" s="130"/>
      <c r="G49" s="132"/>
      <c r="H49" s="132"/>
      <c r="I49" s="132"/>
      <c r="J49" s="133"/>
      <c r="K49" s="134"/>
      <c r="L49" s="132"/>
      <c r="M49" s="132"/>
      <c r="N49" s="132"/>
      <c r="O49" s="135"/>
      <c r="P49" s="130"/>
      <c r="Q49" s="132"/>
      <c r="R49" s="132"/>
      <c r="S49" s="132"/>
      <c r="T49" s="133"/>
      <c r="U49" s="134">
        <v>4</v>
      </c>
      <c r="V49" s="132">
        <v>4</v>
      </c>
      <c r="W49" s="132">
        <v>0</v>
      </c>
      <c r="X49" s="132" t="s">
        <v>66</v>
      </c>
      <c r="Y49" s="135">
        <v>2</v>
      </c>
      <c r="Z49" s="130"/>
      <c r="AA49" s="132"/>
      <c r="AB49" s="132"/>
      <c r="AC49" s="132"/>
      <c r="AD49" s="133"/>
      <c r="AE49" s="134"/>
      <c r="AF49" s="132"/>
      <c r="AG49" s="132"/>
      <c r="AH49" s="132"/>
      <c r="AI49" s="135"/>
      <c r="AJ49" s="130"/>
      <c r="AK49" s="132"/>
      <c r="AL49" s="132"/>
      <c r="AM49" s="132"/>
      <c r="AN49" s="133"/>
      <c r="AO49" s="136" t="s">
        <v>178</v>
      </c>
    </row>
    <row r="50" spans="1:41" s="36" customFormat="1" ht="14.25">
      <c r="A50" s="122">
        <v>42</v>
      </c>
      <c r="B50" s="120" t="s">
        <v>127</v>
      </c>
      <c r="C50" s="131" t="s">
        <v>126</v>
      </c>
      <c r="D50" s="124">
        <f t="shared" si="10"/>
        <v>8</v>
      </c>
      <c r="E50" s="125">
        <f t="shared" si="11"/>
        <v>2</v>
      </c>
      <c r="F50" s="130"/>
      <c r="G50" s="132"/>
      <c r="H50" s="132"/>
      <c r="I50" s="132"/>
      <c r="J50" s="133"/>
      <c r="K50" s="134"/>
      <c r="L50" s="132"/>
      <c r="M50" s="132"/>
      <c r="N50" s="132"/>
      <c r="O50" s="135"/>
      <c r="P50" s="130"/>
      <c r="Q50" s="132"/>
      <c r="R50" s="132"/>
      <c r="S50" s="132"/>
      <c r="T50" s="133"/>
      <c r="U50" s="134"/>
      <c r="V50" s="132"/>
      <c r="W50" s="132"/>
      <c r="X50" s="132"/>
      <c r="Y50" s="135"/>
      <c r="Z50" s="130">
        <v>8</v>
      </c>
      <c r="AA50" s="132">
        <v>0</v>
      </c>
      <c r="AB50" s="132">
        <v>0</v>
      </c>
      <c r="AC50" s="132" t="s">
        <v>66</v>
      </c>
      <c r="AD50" s="133">
        <v>2</v>
      </c>
      <c r="AE50" s="134"/>
      <c r="AF50" s="132"/>
      <c r="AG50" s="132"/>
      <c r="AH50" s="132"/>
      <c r="AI50" s="135"/>
      <c r="AJ50" s="130"/>
      <c r="AK50" s="132"/>
      <c r="AL50" s="132"/>
      <c r="AM50" s="132"/>
      <c r="AN50" s="133"/>
      <c r="AO50" s="136" t="s">
        <v>179</v>
      </c>
    </row>
    <row r="51" spans="1:41" s="36" customFormat="1" ht="14.25">
      <c r="A51" s="130">
        <v>43</v>
      </c>
      <c r="B51" s="120" t="s">
        <v>28</v>
      </c>
      <c r="C51" s="131" t="s">
        <v>76</v>
      </c>
      <c r="D51" s="124">
        <f t="shared" si="10"/>
        <v>8</v>
      </c>
      <c r="E51" s="125">
        <f t="shared" si="11"/>
        <v>3</v>
      </c>
      <c r="F51" s="130"/>
      <c r="G51" s="132"/>
      <c r="H51" s="132"/>
      <c r="I51" s="132"/>
      <c r="J51" s="133"/>
      <c r="K51" s="134"/>
      <c r="L51" s="132"/>
      <c r="M51" s="132"/>
      <c r="N51" s="132"/>
      <c r="O51" s="135"/>
      <c r="P51" s="130"/>
      <c r="Q51" s="132"/>
      <c r="R51" s="132"/>
      <c r="S51" s="132"/>
      <c r="T51" s="133"/>
      <c r="U51" s="134">
        <v>8</v>
      </c>
      <c r="V51" s="132">
        <v>0</v>
      </c>
      <c r="W51" s="132">
        <v>0</v>
      </c>
      <c r="X51" s="132" t="s">
        <v>66</v>
      </c>
      <c r="Y51" s="135">
        <v>3</v>
      </c>
      <c r="Z51" s="130"/>
      <c r="AA51" s="132"/>
      <c r="AB51" s="132"/>
      <c r="AC51" s="132"/>
      <c r="AD51" s="133"/>
      <c r="AE51" s="134"/>
      <c r="AF51" s="132"/>
      <c r="AG51" s="132"/>
      <c r="AH51" s="132"/>
      <c r="AI51" s="135"/>
      <c r="AJ51" s="130"/>
      <c r="AK51" s="132"/>
      <c r="AL51" s="132"/>
      <c r="AM51" s="132"/>
      <c r="AN51" s="133"/>
      <c r="AO51" s="136"/>
    </row>
    <row r="52" spans="1:41" s="36" customFormat="1" ht="14.25">
      <c r="A52" s="122">
        <v>44</v>
      </c>
      <c r="B52" s="120" t="s">
        <v>29</v>
      </c>
      <c r="C52" s="131" t="s">
        <v>77</v>
      </c>
      <c r="D52" s="124">
        <f t="shared" si="10"/>
        <v>8</v>
      </c>
      <c r="E52" s="125">
        <f t="shared" si="11"/>
        <v>2</v>
      </c>
      <c r="F52" s="130"/>
      <c r="G52" s="132"/>
      <c r="H52" s="132"/>
      <c r="I52" s="132"/>
      <c r="J52" s="133"/>
      <c r="K52" s="134"/>
      <c r="L52" s="132"/>
      <c r="M52" s="132"/>
      <c r="N52" s="132"/>
      <c r="O52" s="135"/>
      <c r="P52" s="130"/>
      <c r="Q52" s="132"/>
      <c r="R52" s="132"/>
      <c r="S52" s="132"/>
      <c r="T52" s="133"/>
      <c r="U52" s="134"/>
      <c r="V52" s="132"/>
      <c r="W52" s="132"/>
      <c r="X52" s="132"/>
      <c r="Y52" s="135"/>
      <c r="Z52" s="130">
        <v>4</v>
      </c>
      <c r="AA52" s="132">
        <v>4</v>
      </c>
      <c r="AB52" s="132">
        <v>0</v>
      </c>
      <c r="AC52" s="132" t="s">
        <v>20</v>
      </c>
      <c r="AD52" s="133">
        <v>2</v>
      </c>
      <c r="AE52" s="134"/>
      <c r="AF52" s="132"/>
      <c r="AG52" s="132"/>
      <c r="AH52" s="132"/>
      <c r="AI52" s="135"/>
      <c r="AJ52" s="130"/>
      <c r="AK52" s="132"/>
      <c r="AL52" s="132"/>
      <c r="AM52" s="132"/>
      <c r="AN52" s="133"/>
      <c r="AO52" s="136" t="s">
        <v>180</v>
      </c>
    </row>
    <row r="53" spans="1:41" s="36" customFormat="1" ht="14.25">
      <c r="A53" s="130">
        <v>45</v>
      </c>
      <c r="B53" s="120" t="s">
        <v>30</v>
      </c>
      <c r="C53" s="131" t="s">
        <v>78</v>
      </c>
      <c r="D53" s="124">
        <f t="shared" si="10"/>
        <v>12</v>
      </c>
      <c r="E53" s="125">
        <f t="shared" si="11"/>
        <v>4</v>
      </c>
      <c r="F53" s="130"/>
      <c r="G53" s="132"/>
      <c r="H53" s="132"/>
      <c r="I53" s="132"/>
      <c r="J53" s="133"/>
      <c r="K53" s="134"/>
      <c r="L53" s="132"/>
      <c r="M53" s="132"/>
      <c r="N53" s="132"/>
      <c r="O53" s="135"/>
      <c r="P53" s="130"/>
      <c r="Q53" s="132"/>
      <c r="R53" s="132"/>
      <c r="S53" s="132"/>
      <c r="T53" s="133"/>
      <c r="U53" s="134"/>
      <c r="V53" s="132"/>
      <c r="W53" s="132"/>
      <c r="X53" s="132"/>
      <c r="Y53" s="135"/>
      <c r="Z53" s="130"/>
      <c r="AA53" s="132"/>
      <c r="AB53" s="132"/>
      <c r="AC53" s="132"/>
      <c r="AD53" s="133"/>
      <c r="AE53" s="134">
        <v>0</v>
      </c>
      <c r="AF53" s="132">
        <v>0</v>
      </c>
      <c r="AG53" s="132">
        <v>12</v>
      </c>
      <c r="AH53" s="132" t="s">
        <v>66</v>
      </c>
      <c r="AI53" s="135">
        <v>4</v>
      </c>
      <c r="AJ53" s="130"/>
      <c r="AK53" s="132"/>
      <c r="AL53" s="132"/>
      <c r="AM53" s="132"/>
      <c r="AN53" s="133"/>
      <c r="AO53" s="136" t="s">
        <v>177</v>
      </c>
    </row>
    <row r="54" spans="1:41" s="36" customFormat="1" ht="15" thickBot="1">
      <c r="A54" s="122">
        <v>46</v>
      </c>
      <c r="B54" s="120" t="s">
        <v>31</v>
      </c>
      <c r="C54" s="131" t="s">
        <v>79</v>
      </c>
      <c r="D54" s="124">
        <f t="shared" si="10"/>
        <v>20</v>
      </c>
      <c r="E54" s="125">
        <f t="shared" si="11"/>
        <v>6</v>
      </c>
      <c r="F54" s="130"/>
      <c r="G54" s="132"/>
      <c r="H54" s="132"/>
      <c r="I54" s="132"/>
      <c r="J54" s="133"/>
      <c r="K54" s="134"/>
      <c r="L54" s="132"/>
      <c r="M54" s="132"/>
      <c r="N54" s="132"/>
      <c r="O54" s="135"/>
      <c r="P54" s="130"/>
      <c r="Q54" s="132"/>
      <c r="R54" s="132"/>
      <c r="S54" s="132"/>
      <c r="T54" s="133"/>
      <c r="U54" s="134"/>
      <c r="V54" s="132"/>
      <c r="W54" s="132"/>
      <c r="X54" s="132"/>
      <c r="Y54" s="135"/>
      <c r="Z54" s="130"/>
      <c r="AA54" s="132"/>
      <c r="AB54" s="132"/>
      <c r="AC54" s="132"/>
      <c r="AD54" s="133"/>
      <c r="AE54" s="134"/>
      <c r="AF54" s="132"/>
      <c r="AG54" s="132"/>
      <c r="AH54" s="132"/>
      <c r="AI54" s="135"/>
      <c r="AJ54" s="130">
        <v>0</v>
      </c>
      <c r="AK54" s="132">
        <v>0</v>
      </c>
      <c r="AL54" s="132">
        <v>20</v>
      </c>
      <c r="AM54" s="132" t="s">
        <v>20</v>
      </c>
      <c r="AN54" s="133">
        <v>6</v>
      </c>
      <c r="AO54" s="136" t="s">
        <v>177</v>
      </c>
    </row>
    <row r="55" spans="1:41" s="24" customFormat="1" ht="15" thickBot="1">
      <c r="A55" s="291" t="s">
        <v>32</v>
      </c>
      <c r="B55" s="292"/>
      <c r="C55" s="293"/>
      <c r="D55" s="18">
        <f aca="true" t="shared" si="12" ref="D55:AN55">SUM(D56:D61)</f>
        <v>68</v>
      </c>
      <c r="E55" s="19">
        <f t="shared" si="12"/>
        <v>14</v>
      </c>
      <c r="F55" s="18">
        <f t="shared" si="12"/>
        <v>0</v>
      </c>
      <c r="G55" s="20">
        <f t="shared" si="12"/>
        <v>0</v>
      </c>
      <c r="H55" s="20">
        <f t="shared" si="12"/>
        <v>0</v>
      </c>
      <c r="I55" s="20">
        <f t="shared" si="12"/>
        <v>0</v>
      </c>
      <c r="J55" s="21">
        <f t="shared" si="12"/>
        <v>0</v>
      </c>
      <c r="K55" s="22">
        <f t="shared" si="12"/>
        <v>0</v>
      </c>
      <c r="L55" s="20">
        <f t="shared" si="12"/>
        <v>0</v>
      </c>
      <c r="M55" s="20">
        <f t="shared" si="12"/>
        <v>0</v>
      </c>
      <c r="N55" s="20">
        <f t="shared" si="12"/>
        <v>0</v>
      </c>
      <c r="O55" s="19">
        <f t="shared" si="12"/>
        <v>0</v>
      </c>
      <c r="P55" s="18">
        <f t="shared" si="12"/>
        <v>0</v>
      </c>
      <c r="Q55" s="20">
        <f t="shared" si="12"/>
        <v>0</v>
      </c>
      <c r="R55" s="20">
        <f t="shared" si="12"/>
        <v>0</v>
      </c>
      <c r="S55" s="20">
        <f t="shared" si="12"/>
        <v>0</v>
      </c>
      <c r="T55" s="21">
        <f t="shared" si="12"/>
        <v>0</v>
      </c>
      <c r="U55" s="22">
        <f t="shared" si="12"/>
        <v>0</v>
      </c>
      <c r="V55" s="20">
        <f t="shared" si="12"/>
        <v>0</v>
      </c>
      <c r="W55" s="20">
        <f t="shared" si="12"/>
        <v>0</v>
      </c>
      <c r="X55" s="20">
        <f t="shared" si="12"/>
        <v>0</v>
      </c>
      <c r="Y55" s="19">
        <f t="shared" si="12"/>
        <v>0</v>
      </c>
      <c r="Z55" s="18">
        <f t="shared" si="12"/>
        <v>16</v>
      </c>
      <c r="AA55" s="20">
        <f t="shared" si="12"/>
        <v>0</v>
      </c>
      <c r="AB55" s="20">
        <f t="shared" si="12"/>
        <v>20</v>
      </c>
      <c r="AC55" s="20">
        <f t="shared" si="12"/>
        <v>0</v>
      </c>
      <c r="AD55" s="21">
        <f t="shared" si="12"/>
        <v>7</v>
      </c>
      <c r="AE55" s="22">
        <f t="shared" si="12"/>
        <v>8</v>
      </c>
      <c r="AF55" s="20">
        <f t="shared" si="12"/>
        <v>0</v>
      </c>
      <c r="AG55" s="20">
        <f t="shared" si="12"/>
        <v>16</v>
      </c>
      <c r="AH55" s="20">
        <f t="shared" si="12"/>
        <v>0</v>
      </c>
      <c r="AI55" s="19">
        <f t="shared" si="12"/>
        <v>4</v>
      </c>
      <c r="AJ55" s="18">
        <f t="shared" si="12"/>
        <v>4</v>
      </c>
      <c r="AK55" s="20">
        <f t="shared" si="12"/>
        <v>0</v>
      </c>
      <c r="AL55" s="20">
        <f t="shared" si="12"/>
        <v>8</v>
      </c>
      <c r="AM55" s="20">
        <f t="shared" si="12"/>
        <v>0</v>
      </c>
      <c r="AN55" s="21">
        <f t="shared" si="12"/>
        <v>3</v>
      </c>
      <c r="AO55" s="23"/>
    </row>
    <row r="56" spans="1:124" s="112" customFormat="1" ht="15">
      <c r="A56" s="221">
        <v>47</v>
      </c>
      <c r="B56" s="220" t="s">
        <v>167</v>
      </c>
      <c r="C56" s="242" t="s">
        <v>111</v>
      </c>
      <c r="D56" s="239">
        <v>12</v>
      </c>
      <c r="E56" s="260">
        <f aca="true" t="shared" si="13" ref="E56:E61">SUM(J56,O56,T56,Y56,AD56,AI56,AN56)</f>
        <v>2</v>
      </c>
      <c r="F56" s="245"/>
      <c r="G56" s="232"/>
      <c r="H56" s="232"/>
      <c r="I56" s="232"/>
      <c r="J56" s="247"/>
      <c r="K56" s="245"/>
      <c r="L56" s="232"/>
      <c r="M56" s="232"/>
      <c r="N56" s="232"/>
      <c r="O56" s="247"/>
      <c r="P56" s="245"/>
      <c r="Q56" s="232"/>
      <c r="R56" s="232"/>
      <c r="S56" s="232"/>
      <c r="T56" s="247"/>
      <c r="U56" s="245"/>
      <c r="V56" s="232"/>
      <c r="W56" s="232"/>
      <c r="X56" s="232"/>
      <c r="Y56" s="247"/>
      <c r="Z56" s="245"/>
      <c r="AA56" s="232"/>
      <c r="AB56" s="232"/>
      <c r="AC56" s="232"/>
      <c r="AD56" s="251"/>
      <c r="AE56" s="249">
        <v>8</v>
      </c>
      <c r="AF56" s="233">
        <v>0</v>
      </c>
      <c r="AG56" s="233">
        <v>4</v>
      </c>
      <c r="AH56" s="233" t="s">
        <v>66</v>
      </c>
      <c r="AI56" s="253">
        <v>2</v>
      </c>
      <c r="AJ56" s="245"/>
      <c r="AK56" s="232"/>
      <c r="AL56" s="232"/>
      <c r="AM56" s="232"/>
      <c r="AN56" s="247"/>
      <c r="AO56" s="255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1"/>
      <c r="BW56" s="111"/>
      <c r="BX56" s="111"/>
      <c r="BY56" s="111"/>
      <c r="BZ56" s="111"/>
      <c r="CA56" s="111"/>
      <c r="CB56" s="111"/>
      <c r="CC56" s="111"/>
      <c r="CD56" s="111"/>
      <c r="CE56" s="111"/>
      <c r="CF56" s="111"/>
      <c r="CG56" s="111"/>
      <c r="CH56" s="111"/>
      <c r="CI56" s="111"/>
      <c r="CJ56" s="111"/>
      <c r="CK56" s="111"/>
      <c r="CL56" s="111"/>
      <c r="CM56" s="111"/>
      <c r="CN56" s="111"/>
      <c r="CO56" s="111"/>
      <c r="CP56" s="111"/>
      <c r="CQ56" s="111"/>
      <c r="CR56" s="111"/>
      <c r="CS56" s="111"/>
      <c r="CT56" s="111"/>
      <c r="CU56" s="111"/>
      <c r="CV56" s="111"/>
      <c r="CW56" s="111"/>
      <c r="CX56" s="111"/>
      <c r="CY56" s="111"/>
      <c r="CZ56" s="111"/>
      <c r="DA56" s="111"/>
      <c r="DB56" s="111"/>
      <c r="DC56" s="111"/>
      <c r="DD56" s="111"/>
      <c r="DE56" s="111"/>
      <c r="DF56" s="111"/>
      <c r="DG56" s="111"/>
      <c r="DH56" s="111"/>
      <c r="DI56" s="111"/>
      <c r="DJ56" s="111"/>
      <c r="DK56" s="111"/>
      <c r="DL56" s="111"/>
      <c r="DM56" s="111"/>
      <c r="DN56" s="111"/>
      <c r="DO56" s="111"/>
      <c r="DP56" s="111"/>
      <c r="DQ56" s="111"/>
      <c r="DR56" s="111"/>
      <c r="DS56" s="111"/>
      <c r="DT56" s="111"/>
    </row>
    <row r="57" spans="1:124" s="114" customFormat="1" ht="15">
      <c r="A57" s="223">
        <v>48</v>
      </c>
      <c r="B57" s="222" t="s">
        <v>168</v>
      </c>
      <c r="C57" s="243" t="s">
        <v>112</v>
      </c>
      <c r="D57" s="240">
        <v>12</v>
      </c>
      <c r="E57" s="261">
        <f t="shared" si="13"/>
        <v>3</v>
      </c>
      <c r="F57" s="246"/>
      <c r="G57" s="234"/>
      <c r="H57" s="234"/>
      <c r="I57" s="234"/>
      <c r="J57" s="248"/>
      <c r="K57" s="246"/>
      <c r="L57" s="234"/>
      <c r="M57" s="234"/>
      <c r="N57" s="234"/>
      <c r="O57" s="248"/>
      <c r="P57" s="246"/>
      <c r="Q57" s="234"/>
      <c r="R57" s="234"/>
      <c r="S57" s="234"/>
      <c r="T57" s="248"/>
      <c r="U57" s="246"/>
      <c r="V57" s="234"/>
      <c r="W57" s="234"/>
      <c r="X57" s="234"/>
      <c r="Y57" s="248"/>
      <c r="Z57" s="246"/>
      <c r="AA57" s="234"/>
      <c r="AB57" s="234"/>
      <c r="AC57" s="234"/>
      <c r="AD57" s="252"/>
      <c r="AE57" s="250"/>
      <c r="AF57" s="235"/>
      <c r="AG57" s="235"/>
      <c r="AH57" s="235"/>
      <c r="AI57" s="254"/>
      <c r="AJ57" s="246">
        <v>4</v>
      </c>
      <c r="AK57" s="234">
        <v>0</v>
      </c>
      <c r="AL57" s="234">
        <v>8</v>
      </c>
      <c r="AM57" s="234" t="s">
        <v>20</v>
      </c>
      <c r="AN57" s="248">
        <v>3</v>
      </c>
      <c r="AO57" s="219" t="s">
        <v>181</v>
      </c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113"/>
      <c r="DE57" s="113"/>
      <c r="DF57" s="113"/>
      <c r="DG57" s="113"/>
      <c r="DH57" s="113"/>
      <c r="DI57" s="113"/>
      <c r="DJ57" s="113"/>
      <c r="DK57" s="113"/>
      <c r="DL57" s="113"/>
      <c r="DM57" s="113"/>
      <c r="DN57" s="113"/>
      <c r="DO57" s="113"/>
      <c r="DP57" s="113"/>
      <c r="DQ57" s="113"/>
      <c r="DR57" s="113"/>
      <c r="DS57" s="113"/>
      <c r="DT57" s="113"/>
    </row>
    <row r="58" spans="1:124" s="114" customFormat="1" ht="15">
      <c r="A58" s="223">
        <v>49</v>
      </c>
      <c r="B58" s="222" t="s">
        <v>133</v>
      </c>
      <c r="C58" s="243" t="s">
        <v>134</v>
      </c>
      <c r="D58" s="240">
        <v>12</v>
      </c>
      <c r="E58" s="261">
        <f t="shared" si="13"/>
        <v>2</v>
      </c>
      <c r="F58" s="246"/>
      <c r="G58" s="234"/>
      <c r="H58" s="234"/>
      <c r="I58" s="234"/>
      <c r="J58" s="248"/>
      <c r="K58" s="246"/>
      <c r="L58" s="234"/>
      <c r="M58" s="234"/>
      <c r="N58" s="234"/>
      <c r="O58" s="248"/>
      <c r="P58" s="246"/>
      <c r="Q58" s="234"/>
      <c r="R58" s="234"/>
      <c r="S58" s="234"/>
      <c r="T58" s="248"/>
      <c r="U58" s="246"/>
      <c r="V58" s="234"/>
      <c r="W58" s="234"/>
      <c r="X58" s="234"/>
      <c r="Y58" s="248"/>
      <c r="Z58" s="246">
        <v>0</v>
      </c>
      <c r="AA58" s="234">
        <v>0</v>
      </c>
      <c r="AB58" s="234">
        <v>12</v>
      </c>
      <c r="AC58" s="234" t="s">
        <v>66</v>
      </c>
      <c r="AD58" s="252">
        <v>2</v>
      </c>
      <c r="AE58" s="250"/>
      <c r="AF58" s="235"/>
      <c r="AG58" s="235"/>
      <c r="AH58" s="235"/>
      <c r="AI58" s="254"/>
      <c r="AJ58" s="246"/>
      <c r="AK58" s="234"/>
      <c r="AL58" s="234"/>
      <c r="AM58" s="234"/>
      <c r="AN58" s="248"/>
      <c r="AO58" s="231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  <c r="DC58" s="113"/>
      <c r="DD58" s="113"/>
      <c r="DE58" s="113"/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3"/>
      <c r="DQ58" s="113"/>
      <c r="DR58" s="113"/>
      <c r="DS58" s="113"/>
      <c r="DT58" s="113"/>
    </row>
    <row r="59" spans="1:124" s="114" customFormat="1" ht="15">
      <c r="A59" s="223">
        <v>50</v>
      </c>
      <c r="B59" s="222" t="s">
        <v>136</v>
      </c>
      <c r="C59" s="243" t="s">
        <v>135</v>
      </c>
      <c r="D59" s="240">
        <v>12</v>
      </c>
      <c r="E59" s="261">
        <f t="shared" si="13"/>
        <v>2</v>
      </c>
      <c r="F59" s="246"/>
      <c r="G59" s="234"/>
      <c r="H59" s="234"/>
      <c r="I59" s="234"/>
      <c r="J59" s="248"/>
      <c r="K59" s="246"/>
      <c r="L59" s="234"/>
      <c r="M59" s="234"/>
      <c r="N59" s="234"/>
      <c r="O59" s="248"/>
      <c r="P59" s="246"/>
      <c r="Q59" s="234"/>
      <c r="R59" s="234"/>
      <c r="S59" s="234"/>
      <c r="T59" s="248"/>
      <c r="U59" s="246"/>
      <c r="V59" s="234"/>
      <c r="W59" s="234"/>
      <c r="X59" s="234"/>
      <c r="Y59" s="248"/>
      <c r="Z59" s="246"/>
      <c r="AA59" s="234"/>
      <c r="AB59" s="234"/>
      <c r="AC59" s="234"/>
      <c r="AD59" s="252"/>
      <c r="AE59" s="250">
        <v>0</v>
      </c>
      <c r="AF59" s="235">
        <v>0</v>
      </c>
      <c r="AG59" s="235">
        <v>12</v>
      </c>
      <c r="AH59" s="235" t="s">
        <v>66</v>
      </c>
      <c r="AI59" s="254">
        <v>2</v>
      </c>
      <c r="AJ59" s="246"/>
      <c r="AK59" s="234"/>
      <c r="AL59" s="234"/>
      <c r="AM59" s="234"/>
      <c r="AN59" s="248"/>
      <c r="AO59" s="257" t="s">
        <v>182</v>
      </c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13"/>
      <c r="BT59" s="113"/>
      <c r="BU59" s="113"/>
      <c r="BV59" s="113"/>
      <c r="BW59" s="113"/>
      <c r="BX59" s="113"/>
      <c r="BY59" s="113"/>
      <c r="BZ59" s="113"/>
      <c r="CA59" s="113"/>
      <c r="CB59" s="113"/>
      <c r="CC59" s="113"/>
      <c r="CD59" s="113"/>
      <c r="CE59" s="113"/>
      <c r="CF59" s="113"/>
      <c r="CG59" s="113"/>
      <c r="CH59" s="113"/>
      <c r="CI59" s="113"/>
      <c r="CJ59" s="113"/>
      <c r="CK59" s="113"/>
      <c r="CL59" s="113"/>
      <c r="CM59" s="113"/>
      <c r="CN59" s="113"/>
      <c r="CO59" s="113"/>
      <c r="CP59" s="113"/>
      <c r="CQ59" s="113"/>
      <c r="CR59" s="113"/>
      <c r="CS59" s="113"/>
      <c r="CT59" s="113"/>
      <c r="CU59" s="113"/>
      <c r="CV59" s="113"/>
      <c r="CW59" s="113"/>
      <c r="CX59" s="113"/>
      <c r="CY59" s="113"/>
      <c r="CZ59" s="113"/>
      <c r="DA59" s="113"/>
      <c r="DB59" s="113"/>
      <c r="DC59" s="113"/>
      <c r="DD59" s="113"/>
      <c r="DE59" s="113"/>
      <c r="DF59" s="113"/>
      <c r="DG59" s="113"/>
      <c r="DH59" s="113"/>
      <c r="DI59" s="113"/>
      <c r="DJ59" s="113"/>
      <c r="DK59" s="113"/>
      <c r="DL59" s="113"/>
      <c r="DM59" s="113"/>
      <c r="DN59" s="113"/>
      <c r="DO59" s="113"/>
      <c r="DP59" s="113"/>
      <c r="DQ59" s="113"/>
      <c r="DR59" s="113"/>
      <c r="DS59" s="113"/>
      <c r="DT59" s="113"/>
    </row>
    <row r="60" spans="1:124" s="114" customFormat="1" ht="15">
      <c r="A60" s="223">
        <v>51</v>
      </c>
      <c r="B60" s="258" t="s">
        <v>138</v>
      </c>
      <c r="C60" s="259" t="s">
        <v>137</v>
      </c>
      <c r="D60" s="240">
        <v>12</v>
      </c>
      <c r="E60" s="261">
        <f t="shared" si="13"/>
        <v>3</v>
      </c>
      <c r="F60" s="246"/>
      <c r="G60" s="234"/>
      <c r="H60" s="234"/>
      <c r="I60" s="234"/>
      <c r="J60" s="248"/>
      <c r="K60" s="246"/>
      <c r="L60" s="234"/>
      <c r="M60" s="234"/>
      <c r="N60" s="234"/>
      <c r="O60" s="248"/>
      <c r="P60" s="246"/>
      <c r="Q60" s="234"/>
      <c r="R60" s="234"/>
      <c r="S60" s="234"/>
      <c r="T60" s="248"/>
      <c r="U60" s="246"/>
      <c r="V60" s="234"/>
      <c r="W60" s="234"/>
      <c r="X60" s="234"/>
      <c r="Y60" s="248"/>
      <c r="Z60" s="246">
        <v>8</v>
      </c>
      <c r="AA60" s="234">
        <v>0</v>
      </c>
      <c r="AB60" s="234">
        <v>8</v>
      </c>
      <c r="AC60" s="234" t="s">
        <v>66</v>
      </c>
      <c r="AD60" s="252">
        <v>3</v>
      </c>
      <c r="AE60" s="250"/>
      <c r="AF60" s="235"/>
      <c r="AG60" s="235"/>
      <c r="AH60" s="235"/>
      <c r="AI60" s="254"/>
      <c r="AJ60" s="246"/>
      <c r="AK60" s="234"/>
      <c r="AL60" s="234"/>
      <c r="AM60" s="234"/>
      <c r="AN60" s="248"/>
      <c r="AO60" s="231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3"/>
      <c r="DK60" s="113"/>
      <c r="DL60" s="113"/>
      <c r="DM60" s="113"/>
      <c r="DN60" s="113"/>
      <c r="DO60" s="113"/>
      <c r="DP60" s="113"/>
      <c r="DQ60" s="113"/>
      <c r="DR60" s="113"/>
      <c r="DS60" s="113"/>
      <c r="DT60" s="113"/>
    </row>
    <row r="61" spans="1:43" s="108" customFormat="1" ht="15" customHeight="1" thickBot="1">
      <c r="A61" s="236">
        <v>52</v>
      </c>
      <c r="B61" s="237" t="s">
        <v>169</v>
      </c>
      <c r="C61" s="244" t="s">
        <v>110</v>
      </c>
      <c r="D61" s="241">
        <v>8</v>
      </c>
      <c r="E61" s="262">
        <f t="shared" si="13"/>
        <v>2</v>
      </c>
      <c r="F61" s="241"/>
      <c r="G61" s="238"/>
      <c r="H61" s="238"/>
      <c r="I61" s="238"/>
      <c r="J61" s="161"/>
      <c r="K61" s="241"/>
      <c r="L61" s="238"/>
      <c r="M61" s="238"/>
      <c r="N61" s="238"/>
      <c r="O61" s="161"/>
      <c r="P61" s="241"/>
      <c r="Q61" s="238"/>
      <c r="R61" s="238"/>
      <c r="S61" s="238"/>
      <c r="T61" s="161"/>
      <c r="U61" s="241"/>
      <c r="V61" s="238"/>
      <c r="W61" s="238"/>
      <c r="X61" s="238"/>
      <c r="Y61" s="161"/>
      <c r="Z61" s="241">
        <v>8</v>
      </c>
      <c r="AA61" s="238">
        <v>0</v>
      </c>
      <c r="AB61" s="238">
        <v>0</v>
      </c>
      <c r="AC61" s="238" t="s">
        <v>66</v>
      </c>
      <c r="AD61" s="161">
        <v>2</v>
      </c>
      <c r="AE61" s="241"/>
      <c r="AF61" s="238"/>
      <c r="AG61" s="238"/>
      <c r="AH61" s="238"/>
      <c r="AI61" s="161"/>
      <c r="AJ61" s="241"/>
      <c r="AK61" s="238"/>
      <c r="AL61" s="238"/>
      <c r="AM61" s="238"/>
      <c r="AN61" s="161"/>
      <c r="AO61" s="256"/>
      <c r="AP61" s="107"/>
      <c r="AQ61" s="107"/>
    </row>
    <row r="62" spans="1:41" s="24" customFormat="1" ht="15" thickBot="1">
      <c r="A62" s="94" t="s">
        <v>33</v>
      </c>
      <c r="B62" s="95"/>
      <c r="C62" s="96"/>
      <c r="D62" s="18">
        <f aca="true" t="shared" si="14" ref="D62:AN62">SUM(D63:D66)</f>
        <v>40</v>
      </c>
      <c r="E62" s="19">
        <f t="shared" si="14"/>
        <v>14</v>
      </c>
      <c r="F62" s="18">
        <f t="shared" si="14"/>
        <v>0</v>
      </c>
      <c r="G62" s="20">
        <f t="shared" si="14"/>
        <v>0</v>
      </c>
      <c r="H62" s="20">
        <f t="shared" si="14"/>
        <v>0</v>
      </c>
      <c r="I62" s="20">
        <f t="shared" si="14"/>
        <v>0</v>
      </c>
      <c r="J62" s="21">
        <f t="shared" si="14"/>
        <v>0</v>
      </c>
      <c r="K62" s="22">
        <f t="shared" si="14"/>
        <v>0</v>
      </c>
      <c r="L62" s="20">
        <f t="shared" si="14"/>
        <v>0</v>
      </c>
      <c r="M62" s="20">
        <f t="shared" si="14"/>
        <v>0</v>
      </c>
      <c r="N62" s="20">
        <f t="shared" si="14"/>
        <v>0</v>
      </c>
      <c r="O62" s="19">
        <f t="shared" si="14"/>
        <v>0</v>
      </c>
      <c r="P62" s="18">
        <f t="shared" si="14"/>
        <v>0</v>
      </c>
      <c r="Q62" s="20">
        <f t="shared" si="14"/>
        <v>0</v>
      </c>
      <c r="R62" s="20">
        <f t="shared" si="14"/>
        <v>0</v>
      </c>
      <c r="S62" s="20">
        <f t="shared" si="14"/>
        <v>0</v>
      </c>
      <c r="T62" s="21">
        <f t="shared" si="14"/>
        <v>0</v>
      </c>
      <c r="U62" s="22">
        <f t="shared" si="14"/>
        <v>0</v>
      </c>
      <c r="V62" s="20">
        <f t="shared" si="14"/>
        <v>0</v>
      </c>
      <c r="W62" s="20">
        <f t="shared" si="14"/>
        <v>0</v>
      </c>
      <c r="X62" s="20">
        <f t="shared" si="14"/>
        <v>0</v>
      </c>
      <c r="Y62" s="19">
        <f t="shared" si="14"/>
        <v>0</v>
      </c>
      <c r="Z62" s="18">
        <f t="shared" si="14"/>
        <v>12</v>
      </c>
      <c r="AA62" s="20">
        <f t="shared" si="14"/>
        <v>10</v>
      </c>
      <c r="AB62" s="20">
        <f t="shared" si="14"/>
        <v>0</v>
      </c>
      <c r="AC62" s="20">
        <f t="shared" si="14"/>
        <v>0</v>
      </c>
      <c r="AD62" s="21">
        <f t="shared" si="14"/>
        <v>7</v>
      </c>
      <c r="AE62" s="22">
        <f t="shared" si="14"/>
        <v>14</v>
      </c>
      <c r="AF62" s="20">
        <f t="shared" si="14"/>
        <v>4</v>
      </c>
      <c r="AG62" s="20">
        <f t="shared" si="14"/>
        <v>0</v>
      </c>
      <c r="AH62" s="20">
        <f t="shared" si="14"/>
        <v>0</v>
      </c>
      <c r="AI62" s="19">
        <f t="shared" si="14"/>
        <v>7</v>
      </c>
      <c r="AJ62" s="18">
        <f t="shared" si="14"/>
        <v>0</v>
      </c>
      <c r="AK62" s="20">
        <f t="shared" si="14"/>
        <v>0</v>
      </c>
      <c r="AL62" s="20">
        <f t="shared" si="14"/>
        <v>0</v>
      </c>
      <c r="AM62" s="20">
        <f t="shared" si="14"/>
        <v>0</v>
      </c>
      <c r="AN62" s="21">
        <f t="shared" si="14"/>
        <v>0</v>
      </c>
      <c r="AO62" s="23"/>
    </row>
    <row r="63" spans="1:41" s="36" customFormat="1" ht="14.25">
      <c r="A63" s="122">
        <v>53</v>
      </c>
      <c r="B63" s="119" t="s">
        <v>34</v>
      </c>
      <c r="C63" s="123" t="s">
        <v>35</v>
      </c>
      <c r="D63" s="124">
        <f>SUM(F63:H63,K63:M63,P63:R63,U63:W63,Z63:AB63,AE63:AG63,AJ63:AL63)</f>
        <v>6</v>
      </c>
      <c r="E63" s="125">
        <f>SUM(J63,O63,T63,Y63,AD63,AI63,AN63)</f>
        <v>3</v>
      </c>
      <c r="F63" s="122"/>
      <c r="G63" s="126"/>
      <c r="H63" s="126"/>
      <c r="I63" s="126"/>
      <c r="J63" s="127"/>
      <c r="K63" s="121"/>
      <c r="L63" s="126"/>
      <c r="M63" s="126"/>
      <c r="N63" s="126"/>
      <c r="O63" s="128"/>
      <c r="P63" s="122"/>
      <c r="Q63" s="126"/>
      <c r="R63" s="126"/>
      <c r="S63" s="126"/>
      <c r="T63" s="127"/>
      <c r="U63" s="121"/>
      <c r="V63" s="126"/>
      <c r="W63" s="126"/>
      <c r="X63" s="126"/>
      <c r="Y63" s="128"/>
      <c r="Z63" s="122"/>
      <c r="AA63" s="126"/>
      <c r="AB63" s="126"/>
      <c r="AC63" s="126"/>
      <c r="AD63" s="127"/>
      <c r="AE63" s="121">
        <v>6</v>
      </c>
      <c r="AF63" s="126">
        <v>0</v>
      </c>
      <c r="AG63" s="126">
        <v>0</v>
      </c>
      <c r="AH63" s="126" t="s">
        <v>66</v>
      </c>
      <c r="AI63" s="128">
        <v>3</v>
      </c>
      <c r="AJ63" s="122"/>
      <c r="AK63" s="126"/>
      <c r="AL63" s="126"/>
      <c r="AM63" s="126"/>
      <c r="AN63" s="127"/>
      <c r="AO63" s="129"/>
    </row>
    <row r="64" spans="1:41" s="36" customFormat="1" ht="14.25">
      <c r="A64" s="122">
        <v>54</v>
      </c>
      <c r="B64" s="120" t="s">
        <v>36</v>
      </c>
      <c r="C64" s="131" t="s">
        <v>37</v>
      </c>
      <c r="D64" s="124">
        <f>SUM(F64:H64,K64:M64,P64:R64,U64:W64,Z64:AB64,AE64:AG64,AJ64:AL64)</f>
        <v>10</v>
      </c>
      <c r="E64" s="125">
        <f>SUM(J64,O64,T64,Y64,AD64,AI64,AN64)</f>
        <v>3</v>
      </c>
      <c r="F64" s="130"/>
      <c r="G64" s="132"/>
      <c r="H64" s="132"/>
      <c r="I64" s="132"/>
      <c r="J64" s="133"/>
      <c r="K64" s="134"/>
      <c r="L64" s="132"/>
      <c r="M64" s="132"/>
      <c r="N64" s="132"/>
      <c r="O64" s="135"/>
      <c r="P64" s="130"/>
      <c r="Q64" s="132"/>
      <c r="R64" s="132"/>
      <c r="S64" s="132"/>
      <c r="T64" s="133"/>
      <c r="U64" s="134"/>
      <c r="V64" s="132"/>
      <c r="W64" s="132"/>
      <c r="X64" s="132"/>
      <c r="Y64" s="135"/>
      <c r="Z64" s="130">
        <v>4</v>
      </c>
      <c r="AA64" s="132">
        <v>6</v>
      </c>
      <c r="AB64" s="132">
        <v>0</v>
      </c>
      <c r="AC64" s="132" t="s">
        <v>66</v>
      </c>
      <c r="AD64" s="133">
        <v>3</v>
      </c>
      <c r="AE64" s="134"/>
      <c r="AF64" s="132"/>
      <c r="AG64" s="132"/>
      <c r="AH64" s="132"/>
      <c r="AI64" s="135"/>
      <c r="AJ64" s="130"/>
      <c r="AK64" s="132"/>
      <c r="AL64" s="132"/>
      <c r="AM64" s="132"/>
      <c r="AN64" s="133"/>
      <c r="AO64" s="136"/>
    </row>
    <row r="65" spans="1:41" s="36" customFormat="1" ht="14.25">
      <c r="A65" s="122">
        <v>55</v>
      </c>
      <c r="B65" s="120" t="s">
        <v>38</v>
      </c>
      <c r="C65" s="131" t="s">
        <v>39</v>
      </c>
      <c r="D65" s="124">
        <f>SUM(F65:H65,K65:M65,P65:R65,U65:W65,Z65:AB65,AE65:AG65,AJ65:AL65)</f>
        <v>12</v>
      </c>
      <c r="E65" s="125">
        <f>SUM(J65,O65,T65,Y65,AD65,AI65,AN65)</f>
        <v>4</v>
      </c>
      <c r="F65" s="130"/>
      <c r="G65" s="132"/>
      <c r="H65" s="132"/>
      <c r="I65" s="132"/>
      <c r="J65" s="133"/>
      <c r="K65" s="134"/>
      <c r="L65" s="132"/>
      <c r="M65" s="132"/>
      <c r="N65" s="132"/>
      <c r="O65" s="135"/>
      <c r="P65" s="130"/>
      <c r="Q65" s="132"/>
      <c r="R65" s="132"/>
      <c r="S65" s="132"/>
      <c r="T65" s="133"/>
      <c r="U65" s="134"/>
      <c r="V65" s="132"/>
      <c r="W65" s="132"/>
      <c r="X65" s="132"/>
      <c r="Y65" s="135"/>
      <c r="Z65" s="130">
        <v>8</v>
      </c>
      <c r="AA65" s="132">
        <v>4</v>
      </c>
      <c r="AB65" s="132">
        <v>0</v>
      </c>
      <c r="AC65" s="132" t="s">
        <v>66</v>
      </c>
      <c r="AD65" s="133">
        <v>4</v>
      </c>
      <c r="AE65" s="134"/>
      <c r="AF65" s="132"/>
      <c r="AG65" s="132"/>
      <c r="AH65" s="132"/>
      <c r="AI65" s="135"/>
      <c r="AJ65" s="130"/>
      <c r="AK65" s="132"/>
      <c r="AL65" s="132"/>
      <c r="AM65" s="132"/>
      <c r="AN65" s="133"/>
      <c r="AO65" s="136"/>
    </row>
    <row r="66" spans="1:41" s="36" customFormat="1" ht="15" thickBot="1">
      <c r="A66" s="122">
        <v>56</v>
      </c>
      <c r="B66" s="137" t="s">
        <v>40</v>
      </c>
      <c r="C66" s="131" t="s">
        <v>41</v>
      </c>
      <c r="D66" s="124">
        <f>SUM(F66:H66,K66:M66,P66:R66,U66:W66,Z66:AB66,AE66:AG66,AJ66:AL66)</f>
        <v>12</v>
      </c>
      <c r="E66" s="125">
        <f>SUM(J66,O66,T66,Y66,AD66,AI66,AN66)</f>
        <v>4</v>
      </c>
      <c r="F66" s="138"/>
      <c r="G66" s="139"/>
      <c r="H66" s="139"/>
      <c r="I66" s="139"/>
      <c r="J66" s="140"/>
      <c r="K66" s="141"/>
      <c r="L66" s="139"/>
      <c r="M66" s="139"/>
      <c r="N66" s="139"/>
      <c r="O66" s="142"/>
      <c r="P66" s="138"/>
      <c r="Q66" s="139"/>
      <c r="R66" s="139"/>
      <c r="S66" s="139"/>
      <c r="T66" s="140"/>
      <c r="U66" s="141"/>
      <c r="V66" s="139"/>
      <c r="W66" s="139"/>
      <c r="X66" s="139"/>
      <c r="Y66" s="142"/>
      <c r="Z66" s="138"/>
      <c r="AA66" s="139"/>
      <c r="AB66" s="139"/>
      <c r="AC66" s="139"/>
      <c r="AD66" s="140"/>
      <c r="AE66" s="141">
        <v>8</v>
      </c>
      <c r="AF66" s="139">
        <v>4</v>
      </c>
      <c r="AG66" s="139">
        <v>0</v>
      </c>
      <c r="AH66" s="139" t="s">
        <v>20</v>
      </c>
      <c r="AI66" s="142">
        <v>4</v>
      </c>
      <c r="AJ66" s="130"/>
      <c r="AK66" s="132"/>
      <c r="AL66" s="132"/>
      <c r="AM66" s="132"/>
      <c r="AN66" s="133"/>
      <c r="AO66" s="136"/>
    </row>
    <row r="67" spans="1:41" s="24" customFormat="1" ht="15" thickBot="1">
      <c r="A67" s="94" t="s">
        <v>92</v>
      </c>
      <c r="B67" s="95"/>
      <c r="C67" s="96"/>
      <c r="D67" s="18">
        <f aca="true" t="shared" si="15" ref="D67:AN67">SUM(D68:D71)</f>
        <v>40</v>
      </c>
      <c r="E67" s="19">
        <f t="shared" si="15"/>
        <v>10</v>
      </c>
      <c r="F67" s="18">
        <f t="shared" si="15"/>
        <v>0</v>
      </c>
      <c r="G67" s="20">
        <f t="shared" si="15"/>
        <v>0</v>
      </c>
      <c r="H67" s="20">
        <f t="shared" si="15"/>
        <v>0</v>
      </c>
      <c r="I67" s="20">
        <f t="shared" si="15"/>
        <v>0</v>
      </c>
      <c r="J67" s="21">
        <f t="shared" si="15"/>
        <v>0</v>
      </c>
      <c r="K67" s="22">
        <f t="shared" si="15"/>
        <v>0</v>
      </c>
      <c r="L67" s="20">
        <f t="shared" si="15"/>
        <v>0</v>
      </c>
      <c r="M67" s="20">
        <f t="shared" si="15"/>
        <v>0</v>
      </c>
      <c r="N67" s="20">
        <f t="shared" si="15"/>
        <v>0</v>
      </c>
      <c r="O67" s="19">
        <f t="shared" si="15"/>
        <v>0</v>
      </c>
      <c r="P67" s="18">
        <f t="shared" si="15"/>
        <v>0</v>
      </c>
      <c r="Q67" s="20">
        <f t="shared" si="15"/>
        <v>0</v>
      </c>
      <c r="R67" s="20">
        <f t="shared" si="15"/>
        <v>0</v>
      </c>
      <c r="S67" s="20">
        <f t="shared" si="15"/>
        <v>0</v>
      </c>
      <c r="T67" s="21">
        <f t="shared" si="15"/>
        <v>0</v>
      </c>
      <c r="U67" s="22">
        <f t="shared" si="15"/>
        <v>0</v>
      </c>
      <c r="V67" s="20">
        <f t="shared" si="15"/>
        <v>0</v>
      </c>
      <c r="W67" s="20">
        <f t="shared" si="15"/>
        <v>0</v>
      </c>
      <c r="X67" s="20">
        <f t="shared" si="15"/>
        <v>0</v>
      </c>
      <c r="Y67" s="19">
        <f t="shared" si="15"/>
        <v>0</v>
      </c>
      <c r="Z67" s="18">
        <f t="shared" si="15"/>
        <v>0</v>
      </c>
      <c r="AA67" s="20">
        <f t="shared" si="15"/>
        <v>0</v>
      </c>
      <c r="AB67" s="20">
        <f t="shared" si="15"/>
        <v>0</v>
      </c>
      <c r="AC67" s="20">
        <f t="shared" si="15"/>
        <v>0</v>
      </c>
      <c r="AD67" s="21">
        <f t="shared" si="15"/>
        <v>0</v>
      </c>
      <c r="AE67" s="22">
        <f t="shared" si="15"/>
        <v>20</v>
      </c>
      <c r="AF67" s="20">
        <f t="shared" si="15"/>
        <v>0</v>
      </c>
      <c r="AG67" s="20">
        <f t="shared" si="15"/>
        <v>0</v>
      </c>
      <c r="AH67" s="20">
        <f t="shared" si="15"/>
        <v>0</v>
      </c>
      <c r="AI67" s="19">
        <f t="shared" si="15"/>
        <v>5</v>
      </c>
      <c r="AJ67" s="18">
        <f t="shared" si="15"/>
        <v>20</v>
      </c>
      <c r="AK67" s="20">
        <f t="shared" si="15"/>
        <v>0</v>
      </c>
      <c r="AL67" s="20">
        <f t="shared" si="15"/>
        <v>0</v>
      </c>
      <c r="AM67" s="20">
        <f t="shared" si="15"/>
        <v>0</v>
      </c>
      <c r="AN67" s="21">
        <f t="shared" si="15"/>
        <v>5</v>
      </c>
      <c r="AO67" s="23"/>
    </row>
    <row r="68" spans="1:41" s="50" customFormat="1" ht="14.25">
      <c r="A68" s="91">
        <v>57</v>
      </c>
      <c r="B68" s="100" t="s">
        <v>68</v>
      </c>
      <c r="C68" s="92" t="s">
        <v>80</v>
      </c>
      <c r="D68" s="47">
        <f aca="true" t="shared" si="16" ref="D68:D73">SUM(F68:H68,K68:M68,P68:R68,U68:W68,Z68:AB68,AE68:AG68,AJ68:AL68)</f>
        <v>10</v>
      </c>
      <c r="E68" s="48">
        <f>SUM(J68,O68,T68,Y68,AD68,AI68,AN68)</f>
        <v>3</v>
      </c>
      <c r="F68" s="42"/>
      <c r="G68" s="40"/>
      <c r="H68" s="40"/>
      <c r="I68" s="40"/>
      <c r="J68" s="43"/>
      <c r="K68" s="44"/>
      <c r="L68" s="40"/>
      <c r="M68" s="40"/>
      <c r="N68" s="40"/>
      <c r="O68" s="41"/>
      <c r="P68" s="42"/>
      <c r="Q68" s="40"/>
      <c r="R68" s="40"/>
      <c r="S68" s="40"/>
      <c r="T68" s="43"/>
      <c r="U68" s="44"/>
      <c r="V68" s="40"/>
      <c r="W68" s="40"/>
      <c r="X68" s="40"/>
      <c r="Y68" s="41"/>
      <c r="Z68" s="42"/>
      <c r="AA68" s="40"/>
      <c r="AB68" s="40"/>
      <c r="AC68" s="40"/>
      <c r="AD68" s="43"/>
      <c r="AE68" s="44">
        <v>10</v>
      </c>
      <c r="AF68" s="40">
        <v>0</v>
      </c>
      <c r="AG68" s="40">
        <v>0</v>
      </c>
      <c r="AH68" s="40" t="s">
        <v>66</v>
      </c>
      <c r="AI68" s="41">
        <v>3</v>
      </c>
      <c r="AJ68" s="42"/>
      <c r="AK68" s="40"/>
      <c r="AL68" s="40"/>
      <c r="AM68" s="40"/>
      <c r="AN68" s="43"/>
      <c r="AO68" s="49"/>
    </row>
    <row r="69" spans="1:41" s="50" customFormat="1" ht="14.25">
      <c r="A69" s="143">
        <v>58</v>
      </c>
      <c r="B69" s="144" t="s">
        <v>69</v>
      </c>
      <c r="C69" s="145" t="s">
        <v>81</v>
      </c>
      <c r="D69" s="124">
        <f t="shared" si="16"/>
        <v>10</v>
      </c>
      <c r="E69" s="125">
        <f>SUM(J69,O69,T69,Y69,AD69,AI69,AN69)</f>
        <v>2</v>
      </c>
      <c r="F69" s="130"/>
      <c r="G69" s="132"/>
      <c r="H69" s="132"/>
      <c r="I69" s="132"/>
      <c r="J69" s="133"/>
      <c r="K69" s="134"/>
      <c r="L69" s="132"/>
      <c r="M69" s="132"/>
      <c r="N69" s="132"/>
      <c r="O69" s="135"/>
      <c r="P69" s="130"/>
      <c r="Q69" s="132"/>
      <c r="R69" s="132"/>
      <c r="S69" s="132"/>
      <c r="T69" s="133"/>
      <c r="U69" s="134"/>
      <c r="V69" s="132"/>
      <c r="W69" s="132"/>
      <c r="X69" s="132"/>
      <c r="Y69" s="135"/>
      <c r="Z69" s="130"/>
      <c r="AA69" s="132"/>
      <c r="AB69" s="132"/>
      <c r="AC69" s="132"/>
      <c r="AD69" s="133"/>
      <c r="AE69" s="134"/>
      <c r="AF69" s="132"/>
      <c r="AG69" s="132"/>
      <c r="AH69" s="132"/>
      <c r="AI69" s="135"/>
      <c r="AJ69" s="130">
        <v>10</v>
      </c>
      <c r="AK69" s="132">
        <v>0</v>
      </c>
      <c r="AL69" s="132">
        <v>0</v>
      </c>
      <c r="AM69" s="132" t="s">
        <v>66</v>
      </c>
      <c r="AN69" s="133">
        <v>2</v>
      </c>
      <c r="AO69" s="136"/>
    </row>
    <row r="70" spans="1:41" s="50" customFormat="1" ht="14.25">
      <c r="A70" s="91">
        <v>59</v>
      </c>
      <c r="B70" s="100" t="s">
        <v>70</v>
      </c>
      <c r="C70" s="93" t="s">
        <v>82</v>
      </c>
      <c r="D70" s="47">
        <f t="shared" si="16"/>
        <v>10</v>
      </c>
      <c r="E70" s="48">
        <f>SUM(J70,O70,T70,Y70,AD70,AI70,AN70)</f>
        <v>2</v>
      </c>
      <c r="F70" s="33"/>
      <c r="G70" s="31"/>
      <c r="H70" s="31"/>
      <c r="I70" s="31"/>
      <c r="J70" s="34"/>
      <c r="K70" s="35"/>
      <c r="L70" s="31"/>
      <c r="M70" s="31"/>
      <c r="N70" s="31"/>
      <c r="O70" s="32"/>
      <c r="P70" s="33"/>
      <c r="Q70" s="31"/>
      <c r="R70" s="31"/>
      <c r="S70" s="31"/>
      <c r="T70" s="34"/>
      <c r="U70" s="35"/>
      <c r="V70" s="31"/>
      <c r="W70" s="31"/>
      <c r="X70" s="31"/>
      <c r="Y70" s="32"/>
      <c r="Z70" s="33"/>
      <c r="AA70" s="31"/>
      <c r="AB70" s="31"/>
      <c r="AC70" s="31"/>
      <c r="AD70" s="34"/>
      <c r="AE70" s="35">
        <v>10</v>
      </c>
      <c r="AF70" s="31">
        <v>0</v>
      </c>
      <c r="AG70" s="31">
        <v>0</v>
      </c>
      <c r="AH70" s="31" t="s">
        <v>66</v>
      </c>
      <c r="AI70" s="32">
        <v>2</v>
      </c>
      <c r="AJ70" s="33"/>
      <c r="AK70" s="31"/>
      <c r="AL70" s="31"/>
      <c r="AM70" s="31"/>
      <c r="AN70" s="34"/>
      <c r="AO70" s="51"/>
    </row>
    <row r="71" spans="1:41" s="50" customFormat="1" ht="14.25">
      <c r="A71" s="143">
        <v>60</v>
      </c>
      <c r="B71" s="144" t="s">
        <v>71</v>
      </c>
      <c r="C71" s="145" t="s">
        <v>83</v>
      </c>
      <c r="D71" s="124">
        <f t="shared" si="16"/>
        <v>10</v>
      </c>
      <c r="E71" s="125">
        <f>SUM(J71,O71,T71,Y71,AD71,AI71,AN71)</f>
        <v>3</v>
      </c>
      <c r="F71" s="130"/>
      <c r="G71" s="132"/>
      <c r="H71" s="132"/>
      <c r="I71" s="132"/>
      <c r="J71" s="133"/>
      <c r="K71" s="134"/>
      <c r="L71" s="132"/>
      <c r="M71" s="132"/>
      <c r="N71" s="132"/>
      <c r="O71" s="135"/>
      <c r="P71" s="130"/>
      <c r="Q71" s="132"/>
      <c r="R71" s="132"/>
      <c r="S71" s="132"/>
      <c r="T71" s="133"/>
      <c r="U71" s="134"/>
      <c r="V71" s="132"/>
      <c r="W71" s="132"/>
      <c r="X71" s="132"/>
      <c r="Y71" s="135"/>
      <c r="Z71" s="130"/>
      <c r="AA71" s="132"/>
      <c r="AB71" s="132"/>
      <c r="AC71" s="132"/>
      <c r="AD71" s="133"/>
      <c r="AE71" s="134"/>
      <c r="AF71" s="132"/>
      <c r="AG71" s="132"/>
      <c r="AH71" s="132"/>
      <c r="AI71" s="135"/>
      <c r="AJ71" s="130">
        <v>10</v>
      </c>
      <c r="AK71" s="132">
        <v>0</v>
      </c>
      <c r="AL71" s="132">
        <v>0</v>
      </c>
      <c r="AM71" s="132" t="s">
        <v>66</v>
      </c>
      <c r="AN71" s="133">
        <v>3</v>
      </c>
      <c r="AO71" s="136"/>
    </row>
    <row r="72" spans="1:41" s="36" customFormat="1" ht="15" thickBot="1">
      <c r="A72" s="143">
        <v>61</v>
      </c>
      <c r="B72" s="146" t="s">
        <v>42</v>
      </c>
      <c r="C72" s="147" t="s">
        <v>43</v>
      </c>
      <c r="D72" s="124">
        <f t="shared" si="16"/>
        <v>0</v>
      </c>
      <c r="E72" s="225">
        <f>SUM(J72,O72,T72,Y72,AD72,AI72,AN72)</f>
        <v>15</v>
      </c>
      <c r="F72" s="148"/>
      <c r="G72" s="149"/>
      <c r="H72" s="149"/>
      <c r="I72" s="149"/>
      <c r="J72" s="150"/>
      <c r="K72" s="151"/>
      <c r="L72" s="149"/>
      <c r="M72" s="149"/>
      <c r="N72" s="149"/>
      <c r="O72" s="152"/>
      <c r="P72" s="148"/>
      <c r="Q72" s="149"/>
      <c r="R72" s="149"/>
      <c r="S72" s="149"/>
      <c r="T72" s="150"/>
      <c r="U72" s="151"/>
      <c r="V72" s="149"/>
      <c r="W72" s="149"/>
      <c r="X72" s="149"/>
      <c r="Y72" s="152"/>
      <c r="Z72" s="148"/>
      <c r="AA72" s="149"/>
      <c r="AB72" s="149"/>
      <c r="AC72" s="149"/>
      <c r="AD72" s="150"/>
      <c r="AE72" s="151"/>
      <c r="AF72" s="149"/>
      <c r="AG72" s="149"/>
      <c r="AH72" s="149"/>
      <c r="AI72" s="152"/>
      <c r="AJ72" s="148">
        <v>0</v>
      </c>
      <c r="AK72" s="149">
        <v>0</v>
      </c>
      <c r="AL72" s="149">
        <v>0</v>
      </c>
      <c r="AM72" s="149" t="s">
        <v>67</v>
      </c>
      <c r="AN72" s="150">
        <v>15</v>
      </c>
      <c r="AO72" s="153"/>
    </row>
    <row r="73" spans="1:41" s="36" customFormat="1" ht="15">
      <c r="A73" s="104" t="s">
        <v>44</v>
      </c>
      <c r="B73" s="97"/>
      <c r="C73" s="97"/>
      <c r="D73" s="52">
        <f t="shared" si="16"/>
        <v>650</v>
      </c>
      <c r="E73" s="53"/>
      <c r="F73" s="54">
        <f>F5+F16+F25+F45+F55+F62+F67</f>
        <v>84</v>
      </c>
      <c r="G73" s="55">
        <f>G5+G16+G25+G45+G55+G62+G67</f>
        <v>10</v>
      </c>
      <c r="H73" s="55">
        <f>H5+H16+H25+H45+H55+H62+H67</f>
        <v>6</v>
      </c>
      <c r="I73" s="55"/>
      <c r="J73" s="56"/>
      <c r="K73" s="57">
        <f>K5+K16+K25+K45+K55+K62+K67</f>
        <v>84</v>
      </c>
      <c r="L73" s="55">
        <f>L5+L16+L25+L45+L55+L62+L67</f>
        <v>10</v>
      </c>
      <c r="M73" s="55">
        <f>M5+M16+M25+M45+M55+M62+M67</f>
        <v>14</v>
      </c>
      <c r="N73" s="55"/>
      <c r="O73" s="58"/>
      <c r="P73" s="54">
        <f>P5+P16+P25+P45+P55+P62+P67</f>
        <v>110</v>
      </c>
      <c r="Q73" s="55">
        <f>Q5+Q16+Q25+Q45+Q55+Q62+Q67</f>
        <v>0</v>
      </c>
      <c r="R73" s="55">
        <f>R5+R16+R25+R45+R55+R62+R67</f>
        <v>20</v>
      </c>
      <c r="S73" s="55"/>
      <c r="T73" s="56"/>
      <c r="U73" s="57">
        <f>U5+U16+U25+U45+U55+U62+U67</f>
        <v>84</v>
      </c>
      <c r="V73" s="55">
        <f>V5+V16+V25+V45+V55+V62+V67</f>
        <v>4</v>
      </c>
      <c r="W73" s="55">
        <f>W5+W16+W25+W45+W55+W62+W67</f>
        <v>12</v>
      </c>
      <c r="X73" s="55"/>
      <c r="Y73" s="58"/>
      <c r="Z73" s="54">
        <f>Z5+Z16+Z25+Z45+Z55+Z62+Z67</f>
        <v>52</v>
      </c>
      <c r="AA73" s="55">
        <f>AA5+AA16+AA25+AA45+AA55+AA62+AA67</f>
        <v>14</v>
      </c>
      <c r="AB73" s="55">
        <f>AB5+AB16+AB25+AB45+AB55+AB62+AB67</f>
        <v>20</v>
      </c>
      <c r="AC73" s="55"/>
      <c r="AD73" s="56"/>
      <c r="AE73" s="57">
        <f>AE5+AE16+AE25+AE45+AE55+AE62+AE67</f>
        <v>42</v>
      </c>
      <c r="AF73" s="55">
        <f>AF5+AF16+AF25+AF45+AF55+AF62+AF67</f>
        <v>4</v>
      </c>
      <c r="AG73" s="55">
        <f>AG5+AG16+AG25+AG45+AG55+AG62+AG67</f>
        <v>28</v>
      </c>
      <c r="AH73" s="55"/>
      <c r="AI73" s="58"/>
      <c r="AJ73" s="54">
        <f>AJ5+AJ16+AJ25+AJ45+AJ55+AJ62+AJ67</f>
        <v>24</v>
      </c>
      <c r="AK73" s="55">
        <f>AK5+AK16+AK25+AK45+AK55+AK62+AK67</f>
        <v>0</v>
      </c>
      <c r="AL73" s="55">
        <f>AL5+AL16+AL25+AL45+AL55+AL62+AL67</f>
        <v>28</v>
      </c>
      <c r="AM73" s="55"/>
      <c r="AN73" s="56"/>
      <c r="AO73" s="59"/>
    </row>
    <row r="74" spans="1:41" s="65" customFormat="1" ht="14.25">
      <c r="A74" s="105" t="s">
        <v>45</v>
      </c>
      <c r="B74" s="99"/>
      <c r="C74" s="99"/>
      <c r="D74" s="117"/>
      <c r="E74" s="60"/>
      <c r="F74" s="307">
        <f>SUM(F73:H73)</f>
        <v>100</v>
      </c>
      <c r="G74" s="308"/>
      <c r="H74" s="309"/>
      <c r="I74" s="61"/>
      <c r="J74" s="62"/>
      <c r="K74" s="307">
        <f>SUM(K73:M73)</f>
        <v>108</v>
      </c>
      <c r="L74" s="308"/>
      <c r="M74" s="309"/>
      <c r="N74" s="61"/>
      <c r="O74" s="63"/>
      <c r="P74" s="307">
        <f>SUM(P73:R73)</f>
        <v>130</v>
      </c>
      <c r="Q74" s="308"/>
      <c r="R74" s="309"/>
      <c r="S74" s="61"/>
      <c r="T74" s="62"/>
      <c r="U74" s="307">
        <f>SUM(U73:W73)</f>
        <v>100</v>
      </c>
      <c r="V74" s="308"/>
      <c r="W74" s="309"/>
      <c r="X74" s="61"/>
      <c r="Y74" s="63"/>
      <c r="Z74" s="307">
        <f>SUM(Z73:AB73)</f>
        <v>86</v>
      </c>
      <c r="AA74" s="308"/>
      <c r="AB74" s="309"/>
      <c r="AC74" s="61"/>
      <c r="AD74" s="62"/>
      <c r="AE74" s="307">
        <f>SUM(AE73:AG73)</f>
        <v>74</v>
      </c>
      <c r="AF74" s="308"/>
      <c r="AG74" s="309"/>
      <c r="AH74" s="61"/>
      <c r="AI74" s="63"/>
      <c r="AJ74" s="307">
        <f>SUM(AJ73:AL73)</f>
        <v>52</v>
      </c>
      <c r="AK74" s="308"/>
      <c r="AL74" s="309"/>
      <c r="AM74" s="61"/>
      <c r="AN74" s="62"/>
      <c r="AO74" s="64"/>
    </row>
    <row r="75" spans="1:41" s="36" customFormat="1" ht="15.75" thickBot="1">
      <c r="A75" s="106" t="s">
        <v>46</v>
      </c>
      <c r="B75" s="98"/>
      <c r="C75" s="98"/>
      <c r="D75" s="66"/>
      <c r="E75" s="67">
        <f>SUM(J75,O75,T75,Y75,AD75,AI75,AN75)</f>
        <v>210</v>
      </c>
      <c r="F75" s="68"/>
      <c r="G75" s="69"/>
      <c r="H75" s="69"/>
      <c r="I75" s="69"/>
      <c r="J75" s="70">
        <f>J5+J16+J25+J45+J55+J62+J67</f>
        <v>31</v>
      </c>
      <c r="K75" s="71"/>
      <c r="L75" s="69"/>
      <c r="M75" s="69"/>
      <c r="N75" s="69"/>
      <c r="O75" s="72">
        <f>O5+O16+O25+O45+O55+O62+O67</f>
        <v>31</v>
      </c>
      <c r="P75" s="68"/>
      <c r="Q75" s="69"/>
      <c r="R75" s="69"/>
      <c r="S75" s="69"/>
      <c r="T75" s="70">
        <f>T5+T16+T25+T45+T55+T62+T67</f>
        <v>31</v>
      </c>
      <c r="U75" s="71"/>
      <c r="V75" s="69"/>
      <c r="W75" s="69"/>
      <c r="X75" s="69"/>
      <c r="Y75" s="72">
        <f>Y5+Y16+Y25+Y45+Y55+Y62+Y67</f>
        <v>32</v>
      </c>
      <c r="Z75" s="68"/>
      <c r="AA75" s="69"/>
      <c r="AB75" s="69"/>
      <c r="AC75" s="69"/>
      <c r="AD75" s="70">
        <f>AD5+AD16+AD25+AD45+AD55+AD62+AD67+AD72</f>
        <v>29</v>
      </c>
      <c r="AE75" s="71"/>
      <c r="AF75" s="69"/>
      <c r="AG75" s="69"/>
      <c r="AH75" s="69"/>
      <c r="AI75" s="72">
        <f>AI5+AI16+AI25+AI45+AI55+AI62+AI67+AI72</f>
        <v>27</v>
      </c>
      <c r="AJ75" s="68"/>
      <c r="AK75" s="69"/>
      <c r="AL75" s="69"/>
      <c r="AM75" s="69"/>
      <c r="AN75" s="70">
        <f>AN5+AN16+AN25+AN45+AN55+AN62+AN67+AN72</f>
        <v>29</v>
      </c>
      <c r="AO75" s="73"/>
    </row>
    <row r="76" spans="2:41" s="65" customFormat="1" ht="14.25">
      <c r="B76" s="74"/>
      <c r="C76" s="39" t="s">
        <v>47</v>
      </c>
      <c r="D76" s="75"/>
      <c r="E76" s="75"/>
      <c r="F76" s="76"/>
      <c r="G76" s="77"/>
      <c r="H76" s="77"/>
      <c r="I76" s="25">
        <f>COUNTIF(I6:I71,"v")</f>
        <v>5</v>
      </c>
      <c r="J76" s="78"/>
      <c r="K76" s="77"/>
      <c r="L76" s="77"/>
      <c r="M76" s="77"/>
      <c r="N76" s="25">
        <f>COUNTIF(N6:N71,"v")</f>
        <v>4</v>
      </c>
      <c r="O76" s="77"/>
      <c r="P76" s="76"/>
      <c r="Q76" s="77"/>
      <c r="R76" s="77"/>
      <c r="S76" s="25">
        <f>COUNTIF(S6:S71,"v")</f>
        <v>5</v>
      </c>
      <c r="T76" s="78"/>
      <c r="U76" s="77"/>
      <c r="V76" s="77"/>
      <c r="W76" s="77"/>
      <c r="X76" s="25">
        <f>COUNTIF(X6:X71,"v")</f>
        <v>4</v>
      </c>
      <c r="Y76" s="77"/>
      <c r="Z76" s="76"/>
      <c r="AA76" s="77"/>
      <c r="AB76" s="77"/>
      <c r="AC76" s="25">
        <f>COUNTIF(AC6:AC71,"v")</f>
        <v>2</v>
      </c>
      <c r="AD76" s="78"/>
      <c r="AE76" s="77"/>
      <c r="AF76" s="77"/>
      <c r="AG76" s="77"/>
      <c r="AH76" s="25">
        <f>COUNTIF(AH6:AH71,"v")</f>
        <v>2</v>
      </c>
      <c r="AI76" s="77"/>
      <c r="AJ76" s="76"/>
      <c r="AK76" s="77"/>
      <c r="AL76" s="77"/>
      <c r="AM76" s="25">
        <f>COUNTIF(AM6:AM71,"v")</f>
        <v>2</v>
      </c>
      <c r="AN76" s="78"/>
      <c r="AO76" s="64"/>
    </row>
    <row r="77" spans="2:41" s="65" customFormat="1" ht="14.25">
      <c r="B77" s="74"/>
      <c r="C77" s="39" t="s">
        <v>65</v>
      </c>
      <c r="D77" s="75"/>
      <c r="E77" s="75"/>
      <c r="F77" s="76"/>
      <c r="G77" s="77"/>
      <c r="H77" s="77"/>
      <c r="I77" s="25">
        <f>COUNTIF(I6:I71,"é")</f>
        <v>3</v>
      </c>
      <c r="J77" s="78"/>
      <c r="K77" s="77"/>
      <c r="L77" s="77"/>
      <c r="M77" s="77"/>
      <c r="N77" s="25">
        <f>COUNTIF(N6:N71,"é")</f>
        <v>4</v>
      </c>
      <c r="O77" s="77"/>
      <c r="P77" s="76"/>
      <c r="Q77" s="77"/>
      <c r="R77" s="77"/>
      <c r="S77" s="25">
        <f>COUNTIF(S6:S71,"é")</f>
        <v>5</v>
      </c>
      <c r="T77" s="78"/>
      <c r="U77" s="77"/>
      <c r="V77" s="77"/>
      <c r="W77" s="77"/>
      <c r="X77" s="25">
        <f>COUNTIF(X6:X71,"é")</f>
        <v>6</v>
      </c>
      <c r="Y77" s="77"/>
      <c r="Z77" s="76"/>
      <c r="AA77" s="77"/>
      <c r="AB77" s="77"/>
      <c r="AC77" s="25">
        <f>COUNTIF(AC6:AC71,"é")</f>
        <v>9</v>
      </c>
      <c r="AD77" s="78"/>
      <c r="AE77" s="77"/>
      <c r="AF77" s="77"/>
      <c r="AG77" s="77"/>
      <c r="AH77" s="25">
        <f>COUNTIF(AH6:AH71,"é")</f>
        <v>7</v>
      </c>
      <c r="AI77" s="77"/>
      <c r="AJ77" s="76"/>
      <c r="AK77" s="77"/>
      <c r="AL77" s="77"/>
      <c r="AM77" s="25">
        <f>COUNTIF(AM6:AM72,"é")</f>
        <v>2</v>
      </c>
      <c r="AN77" s="78"/>
      <c r="AO77" s="64"/>
    </row>
    <row r="78" spans="2:41" s="65" customFormat="1" ht="14.25">
      <c r="B78" s="74"/>
      <c r="C78" s="37" t="s">
        <v>48</v>
      </c>
      <c r="D78" s="79"/>
      <c r="E78" s="79"/>
      <c r="F78" s="80"/>
      <c r="G78" s="81"/>
      <c r="H78" s="81"/>
      <c r="I78" s="28">
        <f>COUNTIF(I6:I71,"s")</f>
        <v>0</v>
      </c>
      <c r="J78" s="82"/>
      <c r="K78" s="83"/>
      <c r="L78" s="83"/>
      <c r="M78" s="83"/>
      <c r="N78" s="38">
        <f>COUNTIF(N6:N71,"s")</f>
        <v>0</v>
      </c>
      <c r="O78" s="83"/>
      <c r="P78" s="80"/>
      <c r="Q78" s="81"/>
      <c r="R78" s="81"/>
      <c r="S78" s="28">
        <f>COUNTIF(S6:S71,"s")</f>
        <v>0</v>
      </c>
      <c r="T78" s="82"/>
      <c r="U78" s="83"/>
      <c r="V78" s="83"/>
      <c r="W78" s="83"/>
      <c r="X78" s="38">
        <f>COUNTIF(X6:X71,"s")</f>
        <v>0</v>
      </c>
      <c r="Y78" s="83"/>
      <c r="Z78" s="80"/>
      <c r="AA78" s="81"/>
      <c r="AB78" s="81"/>
      <c r="AC78" s="28">
        <f>COUNTIF(AC6:AC71,"s")</f>
        <v>0</v>
      </c>
      <c r="AD78" s="82"/>
      <c r="AE78" s="83"/>
      <c r="AF78" s="83"/>
      <c r="AG78" s="83"/>
      <c r="AH78" s="38">
        <f>COUNTIF(AH6:AH71,"s")</f>
        <v>0</v>
      </c>
      <c r="AI78" s="83"/>
      <c r="AJ78" s="80"/>
      <c r="AK78" s="81"/>
      <c r="AL78" s="81"/>
      <c r="AM78" s="28">
        <f>COUNTIF(AM6:AM71,"s")</f>
        <v>0</v>
      </c>
      <c r="AN78" s="82"/>
      <c r="AO78" s="64"/>
    </row>
    <row r="79" spans="1:46" ht="15" thickBot="1">
      <c r="A79" s="65"/>
      <c r="B79" s="84"/>
      <c r="C79" s="85" t="s">
        <v>49</v>
      </c>
      <c r="D79" s="86"/>
      <c r="E79" s="86"/>
      <c r="F79" s="305" t="s">
        <v>50</v>
      </c>
      <c r="G79" s="305"/>
      <c r="H79" s="305"/>
      <c r="I79" s="305"/>
      <c r="J79" s="305"/>
      <c r="K79" s="305"/>
      <c r="L79" s="305"/>
      <c r="M79" s="305"/>
      <c r="N79" s="305"/>
      <c r="O79" s="305"/>
      <c r="P79" s="305"/>
      <c r="Q79" s="305"/>
      <c r="R79" s="305"/>
      <c r="S79" s="305"/>
      <c r="T79" s="305"/>
      <c r="U79" s="305"/>
      <c r="V79" s="305"/>
      <c r="W79" s="305"/>
      <c r="X79" s="305"/>
      <c r="Y79" s="305"/>
      <c r="Z79" s="305"/>
      <c r="AA79" s="305"/>
      <c r="AB79" s="305"/>
      <c r="AC79" s="305"/>
      <c r="AD79" s="305"/>
      <c r="AE79" s="305"/>
      <c r="AF79" s="305"/>
      <c r="AG79" s="305"/>
      <c r="AH79" s="305"/>
      <c r="AI79" s="305"/>
      <c r="AJ79" s="305"/>
      <c r="AK79" s="305"/>
      <c r="AL79" s="305"/>
      <c r="AM79" s="305"/>
      <c r="AN79" s="306"/>
      <c r="AO79" s="87"/>
      <c r="AP79" s="87"/>
      <c r="AQ79" s="87"/>
      <c r="AR79" s="87"/>
      <c r="AS79" s="87"/>
      <c r="AT79" s="7"/>
    </row>
    <row r="80" ht="15" thickBot="1">
      <c r="B80" s="88"/>
    </row>
    <row r="81" spans="1:43" s="103" customFormat="1" ht="14.25">
      <c r="A81" s="3"/>
      <c r="B81" s="270" t="s">
        <v>86</v>
      </c>
      <c r="C81" s="271"/>
      <c r="D81" s="101"/>
      <c r="E81" s="101"/>
      <c r="F81" s="270" t="s">
        <v>87</v>
      </c>
      <c r="G81" s="272"/>
      <c r="H81" s="272"/>
      <c r="I81" s="272"/>
      <c r="J81" s="272"/>
      <c r="K81" s="272"/>
      <c r="L81" s="272"/>
      <c r="M81" s="272"/>
      <c r="N81" s="271"/>
      <c r="O81" s="102"/>
      <c r="P81" s="156" t="s">
        <v>128</v>
      </c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</row>
    <row r="82" spans="1:43" s="103" customFormat="1" ht="14.25">
      <c r="A82" s="3"/>
      <c r="B82" s="154" t="s">
        <v>88</v>
      </c>
      <c r="C82" s="155" t="s">
        <v>89</v>
      </c>
      <c r="D82" s="101"/>
      <c r="E82" s="101"/>
      <c r="F82" s="273" t="s">
        <v>131</v>
      </c>
      <c r="G82" s="274"/>
      <c r="H82" s="274"/>
      <c r="I82" s="274"/>
      <c r="J82" s="275" t="s">
        <v>132</v>
      </c>
      <c r="K82" s="275"/>
      <c r="L82" s="275"/>
      <c r="M82" s="275"/>
      <c r="N82" s="276"/>
      <c r="O82" s="102"/>
      <c r="P82" s="101" t="s">
        <v>171</v>
      </c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</row>
    <row r="83" spans="1:43" s="103" customFormat="1" ht="15" thickBot="1">
      <c r="A83" s="3"/>
      <c r="B83" s="157" t="s">
        <v>129</v>
      </c>
      <c r="C83" s="158" t="s">
        <v>130</v>
      </c>
      <c r="D83" s="101"/>
      <c r="E83" s="101"/>
      <c r="F83" s="264" t="s">
        <v>90</v>
      </c>
      <c r="G83" s="265"/>
      <c r="H83" s="265"/>
      <c r="I83" s="266"/>
      <c r="J83" s="267" t="s">
        <v>91</v>
      </c>
      <c r="K83" s="268"/>
      <c r="L83" s="268"/>
      <c r="M83" s="268"/>
      <c r="N83" s="269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</row>
    <row r="84" spans="2:46" ht="14.25">
      <c r="B84" s="89"/>
      <c r="C84" s="89"/>
      <c r="D84" s="90"/>
      <c r="E84" s="90"/>
      <c r="AR84" s="2"/>
      <c r="AS84" s="7"/>
      <c r="AT84" s="7"/>
    </row>
    <row r="86" ht="14.25">
      <c r="B86" s="88"/>
    </row>
    <row r="87" ht="14.25">
      <c r="B87" s="88"/>
    </row>
    <row r="88" ht="14.25">
      <c r="B88" s="88"/>
    </row>
    <row r="89" ht="14.25">
      <c r="B89" s="88"/>
    </row>
    <row r="90" ht="14.25">
      <c r="B90" s="88"/>
    </row>
    <row r="91" ht="14.25">
      <c r="B91" s="88"/>
    </row>
    <row r="92" ht="14.25">
      <c r="B92" s="88"/>
    </row>
    <row r="93" ht="14.25">
      <c r="B93" s="88"/>
    </row>
    <row r="94" ht="14.25">
      <c r="B94" s="88"/>
    </row>
    <row r="95" ht="14.25">
      <c r="B95" s="88"/>
    </row>
    <row r="96" ht="14.25">
      <c r="B96" s="88"/>
    </row>
    <row r="97" ht="14.25">
      <c r="B97" s="88"/>
    </row>
    <row r="98" ht="14.25">
      <c r="B98" s="88"/>
    </row>
    <row r="99" ht="14.25">
      <c r="B99" s="88"/>
    </row>
    <row r="100" ht="14.25">
      <c r="B100" s="88"/>
    </row>
    <row r="101" ht="14.25">
      <c r="B101" s="88"/>
    </row>
    <row r="102" ht="14.25">
      <c r="B102" s="88"/>
    </row>
    <row r="103" ht="14.25">
      <c r="B103" s="88"/>
    </row>
    <row r="104" ht="14.25">
      <c r="B104" s="88"/>
    </row>
  </sheetData>
  <sheetProtection/>
  <mergeCells count="33">
    <mergeCell ref="F79:AN79"/>
    <mergeCell ref="U74:W74"/>
    <mergeCell ref="Z74:AB74"/>
    <mergeCell ref="AE74:AG74"/>
    <mergeCell ref="AJ74:AL74"/>
    <mergeCell ref="F74:H74"/>
    <mergeCell ref="K74:M74"/>
    <mergeCell ref="P74:R74"/>
    <mergeCell ref="A5:C5"/>
    <mergeCell ref="A16:C16"/>
    <mergeCell ref="A25:C25"/>
    <mergeCell ref="A45:C45"/>
    <mergeCell ref="A55:C55"/>
    <mergeCell ref="AO2:AO4"/>
    <mergeCell ref="F3:J3"/>
    <mergeCell ref="K3:O3"/>
    <mergeCell ref="P3:T3"/>
    <mergeCell ref="U3:Y3"/>
    <mergeCell ref="Z3:AD3"/>
    <mergeCell ref="AE3:AI3"/>
    <mergeCell ref="AJ3:AN3"/>
    <mergeCell ref="A2:A4"/>
    <mergeCell ref="F2:AN2"/>
    <mergeCell ref="B2:B4"/>
    <mergeCell ref="C2:C4"/>
    <mergeCell ref="D2:D4"/>
    <mergeCell ref="E2:E4"/>
    <mergeCell ref="F83:I83"/>
    <mergeCell ref="J83:N83"/>
    <mergeCell ref="B81:C81"/>
    <mergeCell ref="F81:N81"/>
    <mergeCell ref="F82:I82"/>
    <mergeCell ref="J82:N82"/>
  </mergeCells>
  <printOptions horizontalCentered="1" verticalCentered="1"/>
  <pageMargins left="0.1968503937007874" right="0.1968503937007874" top="0.1968503937007874" bottom="0.1968503937007874" header="0.1968503937007874" footer="0.2755905511811024"/>
  <pageSetup fitToHeight="1" fitToWidth="1" horizontalDpi="600" verticalDpi="600" orientation="landscape" paperSize="9" scale="46" r:id="rId1"/>
  <ignoredErrors>
    <ignoredError sqref="D9 D34 X16 D46:D53 D63:D66 D68:D70 AJ67:AN67" formulaRange="1"/>
    <ignoredError sqref="T16 AD16 E25 I25:T25 X25:AI25 E62 E55 E45 E67 Y16 AI16" formula="1"/>
    <ignoredError sqref="U16:W16 F25:H25 U25:W25 D6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Simonics István</dc:creator>
  <cp:keywords/>
  <dc:description/>
  <cp:lastModifiedBy>Lantos Zoltán</cp:lastModifiedBy>
  <cp:lastPrinted>2011-01-16T21:25:15Z</cp:lastPrinted>
  <dcterms:created xsi:type="dcterms:W3CDTF">2009-03-13T14:33:56Z</dcterms:created>
  <dcterms:modified xsi:type="dcterms:W3CDTF">2016-04-27T14:44:17Z</dcterms:modified>
  <cp:category/>
  <cp:version/>
  <cp:contentType/>
  <cp:contentStatus/>
</cp:coreProperties>
</file>