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11760" tabRatio="762" activeTab="0"/>
  </bookViews>
  <sheets>
    <sheet name="1-MA_MT_KIEG-biz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Attila</author>
  </authors>
  <commentList>
    <comment ref="A1" authorId="0">
      <text>
        <r>
          <rPr>
            <b/>
            <sz val="9"/>
            <rFont val="Tahoma"/>
            <family val="2"/>
          </rPr>
          <t>Péter:
2014.06.02.</t>
        </r>
      </text>
    </comment>
  </commentList>
</comments>
</file>

<file path=xl/sharedStrings.xml><?xml version="1.0" encoding="utf-8"?>
<sst xmlns="http://schemas.openxmlformats.org/spreadsheetml/2006/main" count="160" uniqueCount="118">
  <si>
    <t>Technikatörténet</t>
  </si>
  <si>
    <t>Oktatástechnológia és multimédia</t>
  </si>
  <si>
    <t>Szabadon választható</t>
  </si>
  <si>
    <t>Elektronikus tanulás</t>
  </si>
  <si>
    <t>11.</t>
  </si>
  <si>
    <t>12.</t>
  </si>
  <si>
    <t>Szakmódszertan III.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</si>
  <si>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</si>
  <si>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</si>
  <si>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</si>
  <si>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</si>
  <si>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</si>
  <si>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</si>
  <si>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</si>
  <si>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</si>
  <si>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</si>
  <si>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</si>
  <si>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Mérés és minőség</t>
  </si>
  <si>
    <t>Szakterületi ismeretek</t>
  </si>
  <si>
    <t>Tanulásmódszertan</t>
  </si>
  <si>
    <t>Sorsz.</t>
  </si>
  <si>
    <t>Kód</t>
  </si>
  <si>
    <t>Tantárgyak</t>
  </si>
  <si>
    <t>Össz-
óra</t>
  </si>
  <si>
    <t>Kredit</t>
  </si>
  <si>
    <t>LEVELEZŐ TAGOZAT</t>
  </si>
  <si>
    <t>Előtanulmányok</t>
  </si>
  <si>
    <t>ea</t>
  </si>
  <si>
    <t>tgy</t>
  </si>
  <si>
    <t>lab</t>
  </si>
  <si>
    <t>köv</t>
  </si>
  <si>
    <t>kr</t>
  </si>
  <si>
    <t>v</t>
  </si>
  <si>
    <t>Szakmódszertani-szaktárgyi zárószig.</t>
  </si>
  <si>
    <t>s</t>
  </si>
  <si>
    <t>15.</t>
  </si>
  <si>
    <t>Szabadon  választható ismeretek I.</t>
  </si>
  <si>
    <t>16.</t>
  </si>
  <si>
    <t>Szabadon  választható ismeretek II.</t>
  </si>
  <si>
    <t>Összefüggő nev.-okt. gyakorlat</t>
  </si>
  <si>
    <t>17.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</si>
  <si>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</si>
  <si>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</si>
  <si>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</si>
  <si>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</si>
  <si>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</si>
  <si>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Szakképzés ped. kut. módszertan</t>
  </si>
  <si>
    <t>A szabadon választható tantárgyak választéka</t>
  </si>
  <si>
    <t>Szakterületi tantárgy is felvehető szabadon választható tantárgyként.</t>
  </si>
  <si>
    <t>Mérnöktanár (MA) szak főiskolai szintű mérnök-/műszaki tanári végzettségre építve, had- és biztonságtechnikai szakirány</t>
  </si>
  <si>
    <t>Kötelezően választható II.</t>
  </si>
  <si>
    <t>13.</t>
  </si>
  <si>
    <t>14.</t>
  </si>
  <si>
    <t>A felzárkóztatás pedagógiája</t>
  </si>
  <si>
    <t>Felnőttek szakképzése</t>
  </si>
  <si>
    <t>Szakmódszertani iskolai gyakorlat</t>
  </si>
  <si>
    <t>Szakmódszertan II.</t>
  </si>
  <si>
    <t>Pedagógiai-pszichológiai ism.</t>
  </si>
  <si>
    <t>A kötelezően választható pedagógiai-pszichológiai tantárgyak választéka</t>
  </si>
  <si>
    <t>Kötelezően választható I.</t>
  </si>
  <si>
    <t>Szakmódszertan I.</t>
  </si>
  <si>
    <t>Óbudai Egyetem</t>
  </si>
  <si>
    <t>é</t>
  </si>
  <si>
    <t>Évközi jegy - összesen:</t>
  </si>
  <si>
    <t>_SzabVal1</t>
  </si>
  <si>
    <t>_SzabVal2</t>
  </si>
  <si>
    <t>_PKotVal1</t>
  </si>
  <si>
    <t>_PKotVal2</t>
  </si>
  <si>
    <t>Szakképzéstörténet</t>
  </si>
  <si>
    <t>Neveléstan II.</t>
  </si>
  <si>
    <t>Matematika III.</t>
  </si>
  <si>
    <t>Matematika IV.</t>
  </si>
  <si>
    <t>BGBAF11NLM</t>
  </si>
  <si>
    <t>Alkalmazott fizika</t>
  </si>
  <si>
    <t>BGBAK11NLM</t>
  </si>
  <si>
    <t>Alkalmazott kémia</t>
  </si>
  <si>
    <t>BGBSV12NLM</t>
  </si>
  <si>
    <t>Személy- és vagyonvédelem alapjai</t>
  </si>
  <si>
    <t>BGBFF12NLM</t>
  </si>
  <si>
    <t xml:space="preserve">Fegyver és fegyverzeti ismeretek I. </t>
  </si>
  <si>
    <t>BGBTS12NLM</t>
  </si>
  <si>
    <t>Tervezési és szervezési ismeretek</t>
  </si>
  <si>
    <t>GSVVB13NLM</t>
  </si>
  <si>
    <t>Vállalkozásvezetői ismeretek, vállalkozásbiztonság</t>
  </si>
  <si>
    <t>BGBME12NLM</t>
  </si>
  <si>
    <t>Munkavédelem, ergonómia</t>
  </si>
  <si>
    <t>Informatika rendszerek</t>
  </si>
  <si>
    <t>Elektronika</t>
  </si>
  <si>
    <t>KMAEL12JLM</t>
  </si>
  <si>
    <t>18.</t>
  </si>
  <si>
    <t>19.</t>
  </si>
  <si>
    <t>20.</t>
  </si>
  <si>
    <t>21.</t>
  </si>
  <si>
    <t>22.</t>
  </si>
  <si>
    <t>1. félév</t>
  </si>
  <si>
    <t>2.  félév</t>
  </si>
  <si>
    <t>3. félév</t>
  </si>
  <si>
    <t>Nemzetiségi pedagógia</t>
  </si>
  <si>
    <t>23.</t>
  </si>
  <si>
    <t>TMPET12DLM</t>
  </si>
  <si>
    <t>TMPNP12DLM</t>
  </si>
  <si>
    <t>TMPMA11DLM</t>
  </si>
  <si>
    <t>TMPMA21DLM</t>
  </si>
  <si>
    <t>TMPSMH1DLM</t>
  </si>
  <si>
    <t>TMPSMH2DLM</t>
  </si>
  <si>
    <t>TMPSMH3DLM</t>
  </si>
  <si>
    <t>TMPSGH1DLM</t>
  </si>
  <si>
    <t>TMPSM42DLM</t>
  </si>
  <si>
    <t>TMPNOG1DLM</t>
  </si>
  <si>
    <t>TMPFPS1DLM</t>
  </si>
  <si>
    <t>TMPTMS1DLM</t>
  </si>
  <si>
    <t>TMPTTS1DLM</t>
  </si>
  <si>
    <t>TMPSTS1DLM</t>
  </si>
  <si>
    <t>TMPNT22DLM</t>
  </si>
  <si>
    <t>TMPOTK1DLM</t>
  </si>
  <si>
    <t>TMPMIK1DLM</t>
  </si>
  <si>
    <t>TMPFSK2DLM</t>
  </si>
  <si>
    <t>TMPKUK2DLM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</si>
</sst>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;\-0;;@"/>
    <numFmt numFmtId="168" formatCode="[$€-2]\ #\ ##,000_);[Red]\([$€-2]\ #\ ##,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7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.5"/>
      <name val="Times New Roman"/>
      <family val="1"/>
    </font>
    <font>
      <i/>
      <sz val="10"/>
      <color indexed="9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 applyNumberFormat="0" applyBorder="0">
      <alignment horizontal="right"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0" fillId="22" borderId="8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9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2" applyNumberFormat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9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right" vertical="center" wrapText="1"/>
    </xf>
    <xf numFmtId="167" fontId="5" fillId="33" borderId="20" xfId="0" applyNumberFormat="1" applyFont="1" applyFill="1" applyBorder="1" applyAlignment="1">
      <alignment horizontal="center" vertical="top" wrapText="1"/>
    </xf>
    <xf numFmtId="167" fontId="5" fillId="33" borderId="21" xfId="0" applyNumberFormat="1" applyFont="1" applyFill="1" applyBorder="1" applyAlignment="1">
      <alignment horizontal="center" vertical="top" wrapText="1"/>
    </xf>
    <xf numFmtId="167" fontId="5" fillId="33" borderId="19" xfId="0" applyNumberFormat="1" applyFont="1" applyFill="1" applyBorder="1" applyAlignment="1">
      <alignment horizontal="center" vertical="top" wrapText="1"/>
    </xf>
    <xf numFmtId="167" fontId="5" fillId="33" borderId="18" xfId="0" applyNumberFormat="1" applyFont="1" applyFill="1" applyBorder="1" applyAlignment="1">
      <alignment horizontal="center" vertical="top" wrapText="1"/>
    </xf>
    <xf numFmtId="167" fontId="5" fillId="33" borderId="22" xfId="0" applyNumberFormat="1" applyFont="1" applyFill="1" applyBorder="1" applyAlignment="1">
      <alignment horizontal="center" vertical="top" wrapText="1"/>
    </xf>
    <xf numFmtId="167" fontId="5" fillId="33" borderId="23" xfId="0" applyNumberFormat="1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 wrapText="1"/>
    </xf>
    <xf numFmtId="167" fontId="5" fillId="0" borderId="20" xfId="0" applyNumberFormat="1" applyFont="1" applyFill="1" applyBorder="1" applyAlignment="1">
      <alignment horizontal="center" vertical="top" wrapText="1"/>
    </xf>
    <xf numFmtId="167" fontId="5" fillId="0" borderId="21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33" borderId="26" xfId="0" applyFont="1" applyFill="1" applyBorder="1" applyAlignment="1">
      <alignment horizontal="left"/>
    </xf>
    <xf numFmtId="0" fontId="7" fillId="33" borderId="27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right" vertical="center" wrapText="1"/>
    </xf>
    <xf numFmtId="167" fontId="5" fillId="33" borderId="29" xfId="0" applyNumberFormat="1" applyFont="1" applyFill="1" applyBorder="1" applyAlignment="1">
      <alignment horizontal="center" vertical="top" wrapText="1"/>
    </xf>
    <xf numFmtId="167" fontId="5" fillId="33" borderId="30" xfId="0" applyNumberFormat="1" applyFont="1" applyFill="1" applyBorder="1" applyAlignment="1">
      <alignment horizontal="center" vertical="top" wrapText="1"/>
    </xf>
    <xf numFmtId="167" fontId="5" fillId="33" borderId="28" xfId="0" applyNumberFormat="1" applyFont="1" applyFill="1" applyBorder="1" applyAlignment="1">
      <alignment horizontal="center" vertical="top" wrapText="1"/>
    </xf>
    <xf numFmtId="167" fontId="5" fillId="33" borderId="27" xfId="0" applyNumberFormat="1" applyFont="1" applyFill="1" applyBorder="1" applyAlignment="1">
      <alignment horizontal="center" vertical="top" wrapText="1"/>
    </xf>
    <xf numFmtId="167" fontId="5" fillId="33" borderId="31" xfId="0" applyNumberFormat="1" applyFont="1" applyFill="1" applyBorder="1" applyAlignment="1">
      <alignment horizontal="center" vertical="top" wrapText="1"/>
    </xf>
    <xf numFmtId="167" fontId="5" fillId="33" borderId="32" xfId="0" applyNumberFormat="1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9" fontId="5" fillId="0" borderId="22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center" vertical="top" wrapText="1"/>
    </xf>
    <xf numFmtId="167" fontId="5" fillId="33" borderId="12" xfId="0" applyNumberFormat="1" applyFont="1" applyFill="1" applyBorder="1" applyAlignment="1">
      <alignment horizontal="center" vertical="top" wrapText="1"/>
    </xf>
    <xf numFmtId="167" fontId="5" fillId="33" borderId="38" xfId="0" applyNumberFormat="1" applyFont="1" applyFill="1" applyBorder="1" applyAlignment="1">
      <alignment horizontal="center" vertical="top" wrapText="1"/>
    </xf>
    <xf numFmtId="167" fontId="5" fillId="33" borderId="15" xfId="0" applyNumberFormat="1" applyFont="1" applyFill="1" applyBorder="1" applyAlignment="1">
      <alignment horizontal="center" vertical="top" wrapText="1"/>
    </xf>
    <xf numFmtId="167" fontId="5" fillId="33" borderId="39" xfId="0" applyNumberFormat="1" applyFont="1" applyFill="1" applyBorder="1" applyAlignment="1">
      <alignment horizontal="center" vertical="top" wrapText="1"/>
    </xf>
    <xf numFmtId="0" fontId="0" fillId="0" borderId="40" xfId="0" applyFill="1" applyBorder="1" applyAlignment="1">
      <alignment horizontal="left" vertical="center"/>
    </xf>
    <xf numFmtId="0" fontId="8" fillId="0" borderId="41" xfId="0" applyFont="1" applyFill="1" applyBorder="1" applyAlignment="1">
      <alignment vertical="center" wrapText="1"/>
    </xf>
    <xf numFmtId="167" fontId="5" fillId="0" borderId="42" xfId="0" applyNumberFormat="1" applyFont="1" applyFill="1" applyBorder="1" applyAlignment="1">
      <alignment horizontal="center" vertical="top" wrapText="1"/>
    </xf>
    <xf numFmtId="167" fontId="5" fillId="0" borderId="43" xfId="0" applyNumberFormat="1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67" fontId="5" fillId="33" borderId="47" xfId="0" applyNumberFormat="1" applyFont="1" applyFill="1" applyBorder="1" applyAlignment="1">
      <alignment horizontal="center" vertical="top" wrapText="1"/>
    </xf>
    <xf numFmtId="0" fontId="11" fillId="33" borderId="48" xfId="0" applyFont="1" applyFill="1" applyBorder="1" applyAlignment="1">
      <alignment horizontal="center" vertical="center"/>
    </xf>
    <xf numFmtId="167" fontId="11" fillId="33" borderId="49" xfId="0" applyNumberFormat="1" applyFont="1" applyFill="1" applyBorder="1" applyAlignment="1">
      <alignment horizontal="center" vertical="center"/>
    </xf>
    <xf numFmtId="167" fontId="11" fillId="33" borderId="47" xfId="0" applyNumberFormat="1" applyFont="1" applyFill="1" applyBorder="1" applyAlignment="1">
      <alignment horizontal="center" vertical="center"/>
    </xf>
    <xf numFmtId="167" fontId="11" fillId="33" borderId="50" xfId="0" applyNumberFormat="1" applyFont="1" applyFill="1" applyBorder="1" applyAlignment="1">
      <alignment horizontal="center" vertical="center"/>
    </xf>
    <xf numFmtId="167" fontId="11" fillId="33" borderId="51" xfId="0" applyNumberFormat="1" applyFont="1" applyFill="1" applyBorder="1" applyAlignment="1">
      <alignment horizontal="center" vertical="center"/>
    </xf>
    <xf numFmtId="167" fontId="11" fillId="33" borderId="52" xfId="0" applyNumberFormat="1" applyFont="1" applyFill="1" applyBorder="1" applyAlignment="1">
      <alignment horizontal="center" vertical="center"/>
    </xf>
    <xf numFmtId="167" fontId="11" fillId="33" borderId="5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167" fontId="11" fillId="33" borderId="55" xfId="0" applyNumberFormat="1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167" fontId="11" fillId="33" borderId="58" xfId="0" applyNumberFormat="1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167" fontId="11" fillId="33" borderId="60" xfId="0" applyNumberFormat="1" applyFont="1" applyFill="1" applyBorder="1" applyAlignment="1">
      <alignment horizontal="center" vertical="center"/>
    </xf>
    <xf numFmtId="167" fontId="11" fillId="33" borderId="6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9" xfId="0" applyFont="1" applyBorder="1" applyAlignment="1">
      <alignment horizontal="left" vertical="center"/>
    </xf>
    <xf numFmtId="0" fontId="11" fillId="0" borderId="5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" xfId="15">
      <alignment horizontal="right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7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0" fillId="0" borderId="72" xfId="0" applyFont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" xfId="15" applyFont="1" applyAlignment="1">
      <alignment horizontal="left" vertical="center"/>
      <protection/>
    </xf>
    <xf numFmtId="0" fontId="0" fillId="0" borderId="1" xfId="0" applyFont="1" applyBorder="1" applyAlignment="1">
      <alignment/>
    </xf>
    <xf numFmtId="0" fontId="0" fillId="0" borderId="24" xfId="0" applyFont="1" applyBorder="1" applyAlignment="1">
      <alignment vertical="center"/>
    </xf>
    <xf numFmtId="0" fontId="5" fillId="0" borderId="24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2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12" fillId="0" borderId="69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/>
    </xf>
    <xf numFmtId="0" fontId="7" fillId="0" borderId="31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2" fillId="0" borderId="5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1" xfId="0" applyBorder="1" applyAlignment="1">
      <alignment vertical="center"/>
    </xf>
    <xf numFmtId="0" fontId="12" fillId="0" borderId="17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6" xfId="0" applyBorder="1" applyAlignment="1">
      <alignment/>
    </xf>
    <xf numFmtId="0" fontId="7" fillId="0" borderId="26" xfId="0" applyFont="1" applyBorder="1" applyAlignment="1">
      <alignment vertical="center"/>
    </xf>
    <xf numFmtId="0" fontId="0" fillId="0" borderId="28" xfId="0" applyBorder="1" applyAlignment="1">
      <alignment/>
    </xf>
    <xf numFmtId="0" fontId="11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left" vertical="center"/>
    </xf>
    <xf numFmtId="0" fontId="5" fillId="0" borderId="58" xfId="0" applyFont="1" applyBorder="1" applyAlignment="1">
      <alignment vertical="center"/>
    </xf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7" fillId="33" borderId="17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0" fillId="33" borderId="66" xfId="0" applyFont="1" applyFill="1" applyBorder="1" applyAlignment="1">
      <alignment horizontal="left" vertical="center"/>
    </xf>
    <xf numFmtId="0" fontId="5" fillId="0" borderId="64" xfId="0" applyFont="1" applyBorder="1" applyAlignment="1">
      <alignment vertical="center"/>
    </xf>
    <xf numFmtId="0" fontId="10" fillId="33" borderId="72" xfId="0" applyFont="1" applyFill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34" borderId="1" xfId="0" applyFont="1" applyFill="1" applyBorder="1" applyAlignment="1">
      <alignment horizontal="left" vertical="center"/>
    </xf>
  </cellXfs>
  <cellStyles count="50">
    <cellStyle name="Normal" xfId="0"/>
    <cellStyle name="_CsoportKod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2.00390625" style="1" customWidth="1"/>
    <col min="2" max="2" width="6.140625" style="1" customWidth="1"/>
    <col min="3" max="3" width="15.00390625" style="121" bestFit="1" customWidth="1"/>
    <col min="4" max="4" width="46.00390625" style="1" customWidth="1"/>
    <col min="5" max="5" width="6.00390625" style="1" customWidth="1"/>
    <col min="6" max="6" width="7.00390625" style="1" bestFit="1" customWidth="1"/>
    <col min="7" max="9" width="6.8515625" style="5" bestFit="1" customWidth="1"/>
    <col min="10" max="10" width="4.8515625" style="5" bestFit="1" customWidth="1"/>
    <col min="11" max="14" width="6.8515625" style="5" bestFit="1" customWidth="1"/>
    <col min="15" max="15" width="4.8515625" style="5" bestFit="1" customWidth="1"/>
    <col min="16" max="19" width="6.8515625" style="5" bestFit="1" customWidth="1"/>
    <col min="20" max="20" width="4.7109375" style="5" bestFit="1" customWidth="1"/>
    <col min="21" max="21" width="6.00390625" style="5" bestFit="1" customWidth="1"/>
    <col min="22" max="22" width="5.00390625" style="6" customWidth="1"/>
    <col min="23" max="23" width="5.00390625" style="5" customWidth="1"/>
    <col min="24" max="24" width="5.00390625" style="1" customWidth="1"/>
    <col min="25" max="26" width="6.7109375" style="1" bestFit="1" customWidth="1"/>
    <col min="27" max="16384" width="9.140625" style="1" customWidth="1"/>
  </cols>
  <sheetData>
    <row r="1" spans="2:24" ht="18.75" thickBot="1">
      <c r="B1" s="2" t="s">
        <v>61</v>
      </c>
      <c r="C1" s="3"/>
      <c r="D1" s="4"/>
      <c r="E1" s="4"/>
      <c r="F1" s="4"/>
      <c r="X1" s="7" t="s">
        <v>49</v>
      </c>
    </row>
    <row r="2" spans="2:24" ht="12.75" customHeight="1">
      <c r="B2" s="204" t="s">
        <v>20</v>
      </c>
      <c r="C2" s="206" t="s">
        <v>21</v>
      </c>
      <c r="D2" s="208" t="s">
        <v>22</v>
      </c>
      <c r="E2" s="211" t="s">
        <v>23</v>
      </c>
      <c r="F2" s="213" t="s">
        <v>24</v>
      </c>
      <c r="G2" s="215" t="s">
        <v>25</v>
      </c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182" t="s">
        <v>26</v>
      </c>
      <c r="W2" s="183"/>
      <c r="X2" s="184"/>
    </row>
    <row r="3" spans="2:24" ht="12.75">
      <c r="B3" s="205"/>
      <c r="C3" s="207"/>
      <c r="D3" s="209"/>
      <c r="E3" s="212"/>
      <c r="F3" s="214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185"/>
      <c r="W3" s="186"/>
      <c r="X3" s="187"/>
    </row>
    <row r="4" spans="1:24" ht="12.75">
      <c r="A4" s="8"/>
      <c r="B4" s="205"/>
      <c r="C4" s="207"/>
      <c r="D4" s="209"/>
      <c r="E4" s="212"/>
      <c r="F4" s="214"/>
      <c r="G4" s="188" t="s">
        <v>94</v>
      </c>
      <c r="H4" s="189"/>
      <c r="I4" s="189"/>
      <c r="J4" s="189"/>
      <c r="K4" s="190"/>
      <c r="L4" s="191" t="s">
        <v>95</v>
      </c>
      <c r="M4" s="189"/>
      <c r="N4" s="189"/>
      <c r="O4" s="189"/>
      <c r="P4" s="190"/>
      <c r="Q4" s="191" t="s">
        <v>96</v>
      </c>
      <c r="R4" s="189"/>
      <c r="S4" s="189"/>
      <c r="T4" s="189"/>
      <c r="U4" s="190"/>
      <c r="V4" s="185"/>
      <c r="W4" s="186"/>
      <c r="X4" s="187"/>
    </row>
    <row r="5" spans="1:24" ht="12.75">
      <c r="A5" s="8"/>
      <c r="B5" s="205"/>
      <c r="C5" s="207"/>
      <c r="D5" s="210"/>
      <c r="E5" s="212"/>
      <c r="F5" s="214"/>
      <c r="G5" s="9" t="s">
        <v>27</v>
      </c>
      <c r="H5" s="10" t="s">
        <v>28</v>
      </c>
      <c r="I5" s="10" t="s">
        <v>29</v>
      </c>
      <c r="J5" s="10" t="s">
        <v>30</v>
      </c>
      <c r="K5" s="11" t="s">
        <v>31</v>
      </c>
      <c r="L5" s="12" t="s">
        <v>27</v>
      </c>
      <c r="M5" s="10" t="s">
        <v>28</v>
      </c>
      <c r="N5" s="10" t="s">
        <v>29</v>
      </c>
      <c r="O5" s="10" t="s">
        <v>30</v>
      </c>
      <c r="P5" s="13" t="s">
        <v>31</v>
      </c>
      <c r="Q5" s="9" t="s">
        <v>27</v>
      </c>
      <c r="R5" s="10" t="s">
        <v>28</v>
      </c>
      <c r="S5" s="10" t="s">
        <v>29</v>
      </c>
      <c r="T5" s="10" t="s">
        <v>30</v>
      </c>
      <c r="U5" s="11" t="s">
        <v>31</v>
      </c>
      <c r="V5" s="185"/>
      <c r="W5" s="186"/>
      <c r="X5" s="187"/>
    </row>
    <row r="6" spans="2:24" ht="12.75">
      <c r="B6" s="14" t="s">
        <v>57</v>
      </c>
      <c r="C6" s="15"/>
      <c r="D6" s="16"/>
      <c r="E6" s="17">
        <f>SUM(G6:I6,L6:N6,Q6:S6)</f>
        <v>44</v>
      </c>
      <c r="F6" s="18">
        <f>SUM(K6,P6,U6)</f>
        <v>10</v>
      </c>
      <c r="G6" s="19">
        <f aca="true" t="shared" si="0" ref="G6:U6">SUM(G7:G10)</f>
        <v>0</v>
      </c>
      <c r="H6" s="19">
        <f t="shared" si="0"/>
        <v>6</v>
      </c>
      <c r="I6" s="19">
        <f t="shared" si="0"/>
        <v>8</v>
      </c>
      <c r="J6" s="19">
        <f t="shared" si="0"/>
        <v>0</v>
      </c>
      <c r="K6" s="20">
        <f t="shared" si="0"/>
        <v>3</v>
      </c>
      <c r="L6" s="21">
        <f t="shared" si="0"/>
        <v>4</v>
      </c>
      <c r="M6" s="19">
        <f t="shared" si="0"/>
        <v>4</v>
      </c>
      <c r="N6" s="19">
        <f t="shared" si="0"/>
        <v>14</v>
      </c>
      <c r="O6" s="19">
        <f t="shared" si="0"/>
        <v>0</v>
      </c>
      <c r="P6" s="22">
        <f t="shared" si="0"/>
        <v>5</v>
      </c>
      <c r="Q6" s="19">
        <f t="shared" si="0"/>
        <v>4</v>
      </c>
      <c r="R6" s="19">
        <f t="shared" si="0"/>
        <v>4</v>
      </c>
      <c r="S6" s="19">
        <f t="shared" si="0"/>
        <v>0</v>
      </c>
      <c r="T6" s="19">
        <f t="shared" si="0"/>
        <v>0</v>
      </c>
      <c r="U6" s="20">
        <f t="shared" si="0"/>
        <v>2</v>
      </c>
      <c r="V6" s="23"/>
      <c r="W6" s="24"/>
      <c r="X6" s="25"/>
    </row>
    <row r="7" spans="2:24" ht="14.25">
      <c r="B7" s="26" t="s">
        <v>7</v>
      </c>
      <c r="C7" s="27" t="s">
        <v>99</v>
      </c>
      <c r="D7" s="28" t="s">
        <v>3</v>
      </c>
      <c r="E7" s="29">
        <f>SUM(G7:I7,L7:N7,Q7:S7)</f>
        <v>14</v>
      </c>
      <c r="F7" s="30">
        <f>SUM(K7,P7,U7)</f>
        <v>3</v>
      </c>
      <c r="G7" s="31"/>
      <c r="H7" s="32"/>
      <c r="I7" s="32"/>
      <c r="J7" s="32"/>
      <c r="K7" s="33"/>
      <c r="L7" s="34">
        <v>0</v>
      </c>
      <c r="M7" s="32">
        <v>0</v>
      </c>
      <c r="N7" s="32">
        <v>14</v>
      </c>
      <c r="O7" s="32" t="s">
        <v>62</v>
      </c>
      <c r="P7" s="35">
        <v>3</v>
      </c>
      <c r="Q7" s="31"/>
      <c r="R7" s="32"/>
      <c r="S7" s="32"/>
      <c r="T7" s="32"/>
      <c r="U7" s="33"/>
      <c r="V7" s="36"/>
      <c r="W7" s="37"/>
      <c r="X7" s="38"/>
    </row>
    <row r="8" spans="2:24" ht="14.25">
      <c r="B8" s="26" t="s">
        <v>8</v>
      </c>
      <c r="C8" s="27" t="s">
        <v>100</v>
      </c>
      <c r="D8" s="28" t="s">
        <v>97</v>
      </c>
      <c r="E8" s="29">
        <f>SUM(G8:I8,L8:N8,Q8:S8)</f>
        <v>8</v>
      </c>
      <c r="F8" s="30">
        <f>SUM(K8,P8,U8)</f>
        <v>2</v>
      </c>
      <c r="G8" s="31"/>
      <c r="H8" s="32"/>
      <c r="I8" s="32"/>
      <c r="J8" s="32"/>
      <c r="K8" s="33"/>
      <c r="L8" s="34"/>
      <c r="M8" s="32"/>
      <c r="N8" s="32"/>
      <c r="O8" s="32"/>
      <c r="P8" s="35"/>
      <c r="Q8" s="31">
        <v>4</v>
      </c>
      <c r="R8" s="32">
        <v>4</v>
      </c>
      <c r="S8" s="32">
        <v>0</v>
      </c>
      <c r="T8" s="32" t="s">
        <v>62</v>
      </c>
      <c r="U8" s="33">
        <v>2</v>
      </c>
      <c r="V8" s="36"/>
      <c r="W8" s="37"/>
      <c r="X8" s="38"/>
    </row>
    <row r="9" spans="2:24" ht="14.25">
      <c r="B9" s="26" t="s">
        <v>9</v>
      </c>
      <c r="C9" s="129" t="s">
        <v>66</v>
      </c>
      <c r="D9" s="28" t="s">
        <v>59</v>
      </c>
      <c r="E9" s="29">
        <f>SUM(G9:I9,L9:N9,Q9:S9)</f>
        <v>14</v>
      </c>
      <c r="F9" s="30">
        <f>SUM(K9,P9,U9)</f>
        <v>3</v>
      </c>
      <c r="G9" s="31">
        <v>0</v>
      </c>
      <c r="H9" s="32">
        <v>6</v>
      </c>
      <c r="I9" s="32">
        <v>8</v>
      </c>
      <c r="J9" s="32" t="s">
        <v>62</v>
      </c>
      <c r="K9" s="33">
        <v>3</v>
      </c>
      <c r="L9" s="34"/>
      <c r="M9" s="32"/>
      <c r="N9" s="32"/>
      <c r="O9" s="32"/>
      <c r="P9" s="35"/>
      <c r="Q9" s="31"/>
      <c r="R9" s="32"/>
      <c r="S9" s="32"/>
      <c r="T9" s="32"/>
      <c r="U9" s="33"/>
      <c r="V9" s="36"/>
      <c r="W9" s="37"/>
      <c r="X9" s="38"/>
    </row>
    <row r="10" spans="1:24" ht="15" thickBot="1">
      <c r="A10" s="8"/>
      <c r="B10" s="26" t="s">
        <v>10</v>
      </c>
      <c r="C10" s="129" t="s">
        <v>67</v>
      </c>
      <c r="D10" s="28" t="s">
        <v>50</v>
      </c>
      <c r="E10" s="29">
        <f>SUM(G10:I10,L10:N10,Q10:S10)</f>
        <v>8</v>
      </c>
      <c r="F10" s="30">
        <f>SUM(K10,P10,U10)</f>
        <v>2</v>
      </c>
      <c r="G10" s="31"/>
      <c r="H10" s="32"/>
      <c r="I10" s="32"/>
      <c r="J10" s="32"/>
      <c r="K10" s="33"/>
      <c r="L10" s="34">
        <v>4</v>
      </c>
      <c r="M10" s="32">
        <v>4</v>
      </c>
      <c r="N10" s="32">
        <v>0</v>
      </c>
      <c r="O10" s="32" t="s">
        <v>62</v>
      </c>
      <c r="P10" s="35">
        <v>2</v>
      </c>
      <c r="Q10" s="31"/>
      <c r="R10" s="32"/>
      <c r="S10" s="32"/>
      <c r="T10" s="32"/>
      <c r="U10" s="33"/>
      <c r="V10" s="36"/>
      <c r="W10" s="37"/>
      <c r="X10" s="38"/>
    </row>
    <row r="11" spans="2:24" ht="12.75">
      <c r="B11" s="39" t="s">
        <v>18</v>
      </c>
      <c r="C11" s="40"/>
      <c r="D11" s="41"/>
      <c r="E11" s="42">
        <f aca="true" t="shared" si="1" ref="E11:E32">SUM(G11:I11,L11:N11,Q11:S11)</f>
        <v>208</v>
      </c>
      <c r="F11" s="43">
        <f aca="true" t="shared" si="2" ref="F11:F31">SUM(K11,P11,U11)</f>
        <v>60</v>
      </c>
      <c r="G11" s="44">
        <f>SUM(G12:G29)</f>
        <v>52</v>
      </c>
      <c r="H11" s="44">
        <f>SUM(H12:H29)</f>
        <v>36</v>
      </c>
      <c r="I11" s="44">
        <f>SUM(I12:I29)</f>
        <v>16</v>
      </c>
      <c r="J11" s="44"/>
      <c r="K11" s="45">
        <f>SUM(K12:K29)</f>
        <v>29</v>
      </c>
      <c r="L11" s="46">
        <f>SUM(L12:L29)</f>
        <v>52</v>
      </c>
      <c r="M11" s="44">
        <f>SUM(M12:M29)</f>
        <v>16</v>
      </c>
      <c r="N11" s="44">
        <f>SUM(N12:N29)</f>
        <v>12</v>
      </c>
      <c r="O11" s="44"/>
      <c r="P11" s="47">
        <f>SUM(P12:P29)</f>
        <v>22</v>
      </c>
      <c r="Q11" s="44">
        <f>SUM(Q12:Q29)</f>
        <v>14</v>
      </c>
      <c r="R11" s="44">
        <f>SUM(R12:R29)</f>
        <v>6</v>
      </c>
      <c r="S11" s="44">
        <f>SUM(S12:S29)</f>
        <v>4</v>
      </c>
      <c r="T11" s="44"/>
      <c r="U11" s="45">
        <f>SUM(U12:U29)</f>
        <v>9</v>
      </c>
      <c r="V11" s="48"/>
      <c r="W11" s="49"/>
      <c r="X11" s="50"/>
    </row>
    <row r="12" spans="1:24" ht="14.25">
      <c r="A12" s="8"/>
      <c r="B12" s="26" t="s">
        <v>11</v>
      </c>
      <c r="C12" s="27" t="s">
        <v>101</v>
      </c>
      <c r="D12" s="28" t="s">
        <v>70</v>
      </c>
      <c r="E12" s="29">
        <f t="shared" si="1"/>
        <v>12</v>
      </c>
      <c r="F12" s="30">
        <f t="shared" si="2"/>
        <v>4</v>
      </c>
      <c r="G12" s="31">
        <v>6</v>
      </c>
      <c r="H12" s="32">
        <v>6</v>
      </c>
      <c r="I12" s="32">
        <v>0</v>
      </c>
      <c r="J12" s="32" t="s">
        <v>32</v>
      </c>
      <c r="K12" s="33">
        <v>4</v>
      </c>
      <c r="L12" s="34"/>
      <c r="M12" s="32"/>
      <c r="N12" s="32"/>
      <c r="O12" s="32"/>
      <c r="P12" s="35"/>
      <c r="Q12" s="31"/>
      <c r="R12" s="32"/>
      <c r="S12" s="32"/>
      <c r="T12" s="32"/>
      <c r="U12" s="33"/>
      <c r="V12" s="51"/>
      <c r="W12" s="52"/>
      <c r="X12" s="53"/>
    </row>
    <row r="13" spans="1:24" ht="14.25">
      <c r="A13" s="8"/>
      <c r="B13" s="26" t="s">
        <v>12</v>
      </c>
      <c r="C13" s="145" t="s">
        <v>102</v>
      </c>
      <c r="D13" s="28" t="s">
        <v>71</v>
      </c>
      <c r="E13" s="29">
        <f t="shared" si="1"/>
        <v>12</v>
      </c>
      <c r="F13" s="30">
        <f t="shared" si="2"/>
        <v>4</v>
      </c>
      <c r="G13" s="31"/>
      <c r="H13" s="32"/>
      <c r="I13" s="32"/>
      <c r="J13" s="32"/>
      <c r="K13" s="33"/>
      <c r="L13" s="34">
        <v>6</v>
      </c>
      <c r="M13" s="32">
        <v>6</v>
      </c>
      <c r="N13" s="32">
        <v>0</v>
      </c>
      <c r="O13" s="32" t="s">
        <v>32</v>
      </c>
      <c r="P13" s="35">
        <v>4</v>
      </c>
      <c r="Q13" s="31"/>
      <c r="R13" s="32"/>
      <c r="S13" s="32"/>
      <c r="T13" s="32"/>
      <c r="U13" s="33"/>
      <c r="V13" s="51" t="s">
        <v>11</v>
      </c>
      <c r="W13" s="52"/>
      <c r="X13" s="53"/>
    </row>
    <row r="14" spans="1:24" ht="14.25">
      <c r="A14" s="8"/>
      <c r="B14" s="135" t="s">
        <v>13</v>
      </c>
      <c r="C14" s="140" t="s">
        <v>72</v>
      </c>
      <c r="D14" s="141" t="s">
        <v>73</v>
      </c>
      <c r="E14" s="29">
        <f t="shared" si="1"/>
        <v>24</v>
      </c>
      <c r="F14" s="142">
        <v>6</v>
      </c>
      <c r="G14" s="134">
        <v>12</v>
      </c>
      <c r="H14" s="32">
        <v>12</v>
      </c>
      <c r="I14" s="32">
        <v>0</v>
      </c>
      <c r="J14" s="32" t="s">
        <v>32</v>
      </c>
      <c r="K14" s="35">
        <v>6</v>
      </c>
      <c r="L14" s="34"/>
      <c r="M14" s="32"/>
      <c r="N14" s="32"/>
      <c r="O14" s="32"/>
      <c r="P14" s="35"/>
      <c r="Q14" s="31"/>
      <c r="R14" s="32"/>
      <c r="S14" s="32"/>
      <c r="T14" s="32"/>
      <c r="U14" s="33"/>
      <c r="V14" s="36"/>
      <c r="W14" s="143"/>
      <c r="X14" s="144"/>
    </row>
    <row r="15" spans="1:24" ht="14.25">
      <c r="A15" s="8"/>
      <c r="B15" s="26" t="s">
        <v>14</v>
      </c>
      <c r="C15" s="150" t="s">
        <v>74</v>
      </c>
      <c r="D15" s="141" t="s">
        <v>75</v>
      </c>
      <c r="E15" s="29">
        <f t="shared" si="1"/>
        <v>16</v>
      </c>
      <c r="F15" s="142">
        <v>4</v>
      </c>
      <c r="G15" s="134">
        <v>8</v>
      </c>
      <c r="H15" s="32">
        <v>0</v>
      </c>
      <c r="I15" s="32">
        <v>8</v>
      </c>
      <c r="J15" s="32" t="s">
        <v>62</v>
      </c>
      <c r="K15" s="35">
        <v>4</v>
      </c>
      <c r="L15" s="34"/>
      <c r="M15" s="32"/>
      <c r="N15" s="32"/>
      <c r="O15" s="32"/>
      <c r="P15" s="35"/>
      <c r="Q15" s="31"/>
      <c r="R15" s="32"/>
      <c r="S15" s="32"/>
      <c r="T15" s="32"/>
      <c r="U15" s="33"/>
      <c r="V15" s="36"/>
      <c r="W15" s="143"/>
      <c r="X15" s="144"/>
    </row>
    <row r="16" spans="1:25" ht="14.25">
      <c r="A16" s="8"/>
      <c r="B16" s="136" t="s">
        <v>15</v>
      </c>
      <c r="C16" s="217" t="s">
        <v>76</v>
      </c>
      <c r="D16" s="28" t="s">
        <v>86</v>
      </c>
      <c r="E16" s="29">
        <f t="shared" si="1"/>
        <v>16</v>
      </c>
      <c r="F16" s="142">
        <v>5</v>
      </c>
      <c r="G16" s="134">
        <v>8</v>
      </c>
      <c r="H16" s="32">
        <v>8</v>
      </c>
      <c r="I16" s="32">
        <v>0</v>
      </c>
      <c r="J16" s="32" t="s">
        <v>62</v>
      </c>
      <c r="K16" s="33">
        <v>5</v>
      </c>
      <c r="L16" s="34"/>
      <c r="M16" s="32"/>
      <c r="N16" s="32"/>
      <c r="O16" s="32"/>
      <c r="P16" s="35"/>
      <c r="Q16" s="34"/>
      <c r="R16" s="32"/>
      <c r="S16" s="32"/>
      <c r="T16" s="32"/>
      <c r="U16" s="35"/>
      <c r="V16" s="36"/>
      <c r="W16" s="143"/>
      <c r="X16" s="144"/>
      <c r="Y16" s="8"/>
    </row>
    <row r="17" spans="1:25" ht="14.25">
      <c r="A17" s="8"/>
      <c r="B17" s="26" t="s">
        <v>16</v>
      </c>
      <c r="C17" s="217" t="s">
        <v>76</v>
      </c>
      <c r="D17" s="28" t="s">
        <v>77</v>
      </c>
      <c r="E17" s="29">
        <f>SUM(G17:I17,L17:N17,Q17:S17)</f>
        <v>12</v>
      </c>
      <c r="F17" s="146">
        <v>3</v>
      </c>
      <c r="G17" s="31"/>
      <c r="H17" s="32"/>
      <c r="I17" s="32"/>
      <c r="J17" s="32"/>
      <c r="K17" s="33"/>
      <c r="L17" s="34">
        <v>12</v>
      </c>
      <c r="M17" s="32">
        <v>0</v>
      </c>
      <c r="N17" s="32">
        <v>0</v>
      </c>
      <c r="O17" s="32" t="s">
        <v>32</v>
      </c>
      <c r="P17" s="35">
        <v>3</v>
      </c>
      <c r="Q17" s="34"/>
      <c r="R17" s="32"/>
      <c r="S17" s="32"/>
      <c r="T17" s="32"/>
      <c r="U17" s="35"/>
      <c r="V17" s="36"/>
      <c r="W17" s="143"/>
      <c r="X17" s="144"/>
      <c r="Y17" s="8"/>
    </row>
    <row r="18" spans="1:25" ht="14.25">
      <c r="A18" s="8"/>
      <c r="B18" s="26" t="s">
        <v>4</v>
      </c>
      <c r="C18" s="145" t="s">
        <v>78</v>
      </c>
      <c r="D18" s="28" t="s">
        <v>79</v>
      </c>
      <c r="E18" s="147">
        <f>SUM(G18:I18,L18:N18,Q18:S18,V18:X18,AA18:AC18)</f>
        <v>8</v>
      </c>
      <c r="F18" s="142">
        <f>SUM(K18,P18,U18,Z18,AE18)</f>
        <v>2</v>
      </c>
      <c r="G18" s="134"/>
      <c r="H18" s="32"/>
      <c r="I18" s="32"/>
      <c r="J18" s="32"/>
      <c r="K18" s="33"/>
      <c r="L18" s="34">
        <v>8</v>
      </c>
      <c r="M18" s="32">
        <v>0</v>
      </c>
      <c r="N18" s="32">
        <v>0</v>
      </c>
      <c r="O18" s="32" t="s">
        <v>62</v>
      </c>
      <c r="P18" s="35">
        <v>2</v>
      </c>
      <c r="Q18" s="34"/>
      <c r="R18" s="32"/>
      <c r="S18" s="32"/>
      <c r="T18" s="32"/>
      <c r="U18" s="35"/>
      <c r="V18" s="36"/>
      <c r="W18" s="143"/>
      <c r="X18" s="144"/>
      <c r="Y18" s="8"/>
    </row>
    <row r="19" spans="1:25" ht="14.25">
      <c r="A19" s="8"/>
      <c r="B19" s="26" t="s">
        <v>5</v>
      </c>
      <c r="C19" s="148" t="s">
        <v>80</v>
      </c>
      <c r="D19" s="28" t="s">
        <v>81</v>
      </c>
      <c r="E19" s="147">
        <f>SUM(G19:I19,L19:N19,Q19:S19,V19:X19,AA19:AC19)</f>
        <v>8</v>
      </c>
      <c r="F19" s="142">
        <f>SUM(K19,P19,U19,Z19,AE19)</f>
        <v>2</v>
      </c>
      <c r="G19" s="134">
        <v>8</v>
      </c>
      <c r="H19" s="32">
        <v>0</v>
      </c>
      <c r="I19" s="32">
        <v>0</v>
      </c>
      <c r="J19" s="32" t="s">
        <v>32</v>
      </c>
      <c r="K19" s="33">
        <v>2</v>
      </c>
      <c r="L19" s="34"/>
      <c r="M19" s="32"/>
      <c r="N19" s="32"/>
      <c r="O19" s="32"/>
      <c r="P19" s="35"/>
      <c r="Q19" s="34"/>
      <c r="R19" s="32"/>
      <c r="S19" s="32"/>
      <c r="T19" s="32"/>
      <c r="U19" s="35"/>
      <c r="V19" s="36"/>
      <c r="W19" s="143"/>
      <c r="X19" s="144"/>
      <c r="Y19" s="8"/>
    </row>
    <row r="20" spans="1:25" ht="28.5">
      <c r="A20" s="8"/>
      <c r="B20" s="26" t="s">
        <v>51</v>
      </c>
      <c r="C20" s="148" t="s">
        <v>82</v>
      </c>
      <c r="D20" s="28" t="s">
        <v>83</v>
      </c>
      <c r="E20" s="147">
        <f>SUM(G20:I20,L20:N20,Q20:S20,V20:X20,AA20:AC20)</f>
        <v>12</v>
      </c>
      <c r="F20" s="146">
        <f>SUM(K20,P20,U20,Z20,AE20)</f>
        <v>3</v>
      </c>
      <c r="G20" s="31"/>
      <c r="H20" s="32"/>
      <c r="I20" s="32"/>
      <c r="J20" s="32"/>
      <c r="K20" s="33"/>
      <c r="L20" s="34"/>
      <c r="M20" s="32"/>
      <c r="N20" s="32"/>
      <c r="O20" s="32"/>
      <c r="P20" s="35"/>
      <c r="Q20" s="34">
        <v>8</v>
      </c>
      <c r="R20" s="32">
        <v>0</v>
      </c>
      <c r="S20" s="32">
        <v>4</v>
      </c>
      <c r="T20" s="32" t="s">
        <v>62</v>
      </c>
      <c r="U20" s="35">
        <v>3</v>
      </c>
      <c r="V20" s="36"/>
      <c r="W20" s="143"/>
      <c r="X20" s="144"/>
      <c r="Y20" s="8"/>
    </row>
    <row r="21" spans="1:25" ht="14.25">
      <c r="A21" s="8"/>
      <c r="B21" s="26" t="s">
        <v>52</v>
      </c>
      <c r="C21" s="149" t="s">
        <v>84</v>
      </c>
      <c r="D21" s="28" t="s">
        <v>85</v>
      </c>
      <c r="E21" s="147">
        <f>SUM(G21:I21,L21:N21,Q21:S21,V21:X21,AA21:AC21)</f>
        <v>12</v>
      </c>
      <c r="F21" s="146">
        <v>3</v>
      </c>
      <c r="G21" s="31"/>
      <c r="H21" s="32"/>
      <c r="I21" s="32"/>
      <c r="J21" s="32"/>
      <c r="K21" s="33"/>
      <c r="L21" s="34">
        <v>8</v>
      </c>
      <c r="M21" s="32">
        <v>0</v>
      </c>
      <c r="N21" s="32">
        <v>4</v>
      </c>
      <c r="O21" s="32" t="s">
        <v>32</v>
      </c>
      <c r="P21" s="35">
        <v>3</v>
      </c>
      <c r="Q21" s="34"/>
      <c r="R21" s="32"/>
      <c r="S21" s="32"/>
      <c r="T21" s="32"/>
      <c r="U21" s="35"/>
      <c r="V21" s="36"/>
      <c r="W21" s="143"/>
      <c r="X21" s="144"/>
      <c r="Y21" s="8"/>
    </row>
    <row r="22" spans="1:25" ht="14.25">
      <c r="A22" s="8"/>
      <c r="B22" s="26" t="s">
        <v>35</v>
      </c>
      <c r="C22" s="150" t="s">
        <v>88</v>
      </c>
      <c r="D22" s="28" t="s">
        <v>87</v>
      </c>
      <c r="E22" s="147">
        <f>SUM(G22:I22,L22:N22,Q22:S22,V22:X22,AA22:AC22)</f>
        <v>16</v>
      </c>
      <c r="F22" s="142">
        <v>5</v>
      </c>
      <c r="G22" s="134"/>
      <c r="H22" s="32"/>
      <c r="I22" s="32"/>
      <c r="J22" s="32"/>
      <c r="K22" s="33"/>
      <c r="L22" s="34">
        <v>8</v>
      </c>
      <c r="M22" s="32">
        <v>0</v>
      </c>
      <c r="N22" s="32">
        <v>8</v>
      </c>
      <c r="O22" s="32" t="s">
        <v>62</v>
      </c>
      <c r="P22" s="35">
        <v>5</v>
      </c>
      <c r="Q22" s="31"/>
      <c r="R22" s="32"/>
      <c r="S22" s="32"/>
      <c r="T22" s="32"/>
      <c r="U22" s="33"/>
      <c r="V22" s="36"/>
      <c r="W22" s="143"/>
      <c r="X22" s="144"/>
      <c r="Y22" s="8"/>
    </row>
    <row r="23" spans="2:24" ht="14.25">
      <c r="B23" s="26" t="s">
        <v>37</v>
      </c>
      <c r="C23" s="27" t="s">
        <v>103</v>
      </c>
      <c r="D23" s="28" t="s">
        <v>60</v>
      </c>
      <c r="E23" s="29">
        <f t="shared" si="1"/>
        <v>12</v>
      </c>
      <c r="F23" s="30">
        <f t="shared" si="2"/>
        <v>3</v>
      </c>
      <c r="G23" s="31">
        <v>6</v>
      </c>
      <c r="H23" s="32">
        <v>6</v>
      </c>
      <c r="I23" s="32">
        <v>0</v>
      </c>
      <c r="J23" s="32" t="s">
        <v>62</v>
      </c>
      <c r="K23" s="33">
        <v>3</v>
      </c>
      <c r="L23" s="34"/>
      <c r="M23" s="32"/>
      <c r="N23" s="32"/>
      <c r="O23" s="32"/>
      <c r="P23" s="35"/>
      <c r="Q23" s="31"/>
      <c r="R23" s="32"/>
      <c r="S23" s="32"/>
      <c r="T23" s="32"/>
      <c r="U23" s="33"/>
      <c r="V23" s="54"/>
      <c r="W23" s="37"/>
      <c r="X23" s="38"/>
    </row>
    <row r="24" spans="2:24" ht="14.25">
      <c r="B24" s="136" t="s">
        <v>40</v>
      </c>
      <c r="C24" s="27" t="s">
        <v>104</v>
      </c>
      <c r="D24" s="28" t="s">
        <v>56</v>
      </c>
      <c r="E24" s="29">
        <f t="shared" si="1"/>
        <v>12</v>
      </c>
      <c r="F24" s="30">
        <f t="shared" si="2"/>
        <v>3</v>
      </c>
      <c r="G24" s="31"/>
      <c r="H24" s="32"/>
      <c r="I24" s="32"/>
      <c r="J24" s="32"/>
      <c r="K24" s="33"/>
      <c r="L24" s="34">
        <v>6</v>
      </c>
      <c r="M24" s="32">
        <v>6</v>
      </c>
      <c r="N24" s="32">
        <v>0</v>
      </c>
      <c r="O24" s="32" t="s">
        <v>62</v>
      </c>
      <c r="P24" s="35">
        <v>3</v>
      </c>
      <c r="Q24" s="31"/>
      <c r="R24" s="32"/>
      <c r="S24" s="32"/>
      <c r="T24" s="32"/>
      <c r="U24" s="33"/>
      <c r="V24" s="54"/>
      <c r="W24" s="37"/>
      <c r="X24" s="38"/>
    </row>
    <row r="25" spans="2:24" ht="14.25">
      <c r="B25" s="136" t="s">
        <v>89</v>
      </c>
      <c r="C25" s="27" t="s">
        <v>105</v>
      </c>
      <c r="D25" s="28" t="s">
        <v>6</v>
      </c>
      <c r="E25" s="29">
        <f t="shared" si="1"/>
        <v>12</v>
      </c>
      <c r="F25" s="30">
        <f t="shared" si="2"/>
        <v>3</v>
      </c>
      <c r="G25" s="31"/>
      <c r="H25" s="32"/>
      <c r="I25" s="32"/>
      <c r="J25" s="32"/>
      <c r="K25" s="33"/>
      <c r="L25" s="34"/>
      <c r="M25" s="32"/>
      <c r="N25" s="32"/>
      <c r="O25" s="32"/>
      <c r="P25" s="35"/>
      <c r="Q25" s="31">
        <v>6</v>
      </c>
      <c r="R25" s="32">
        <v>6</v>
      </c>
      <c r="S25" s="32">
        <v>0</v>
      </c>
      <c r="T25" s="32" t="s">
        <v>62</v>
      </c>
      <c r="U25" s="33">
        <v>3</v>
      </c>
      <c r="V25" s="54"/>
      <c r="W25" s="37"/>
      <c r="X25" s="38"/>
    </row>
    <row r="26" spans="2:24" ht="14.25">
      <c r="B26" s="136" t="s">
        <v>90</v>
      </c>
      <c r="C26" s="55" t="s">
        <v>106</v>
      </c>
      <c r="D26" s="56" t="s">
        <v>55</v>
      </c>
      <c r="E26" s="29">
        <f t="shared" si="1"/>
        <v>8</v>
      </c>
      <c r="F26" s="30">
        <f t="shared" si="2"/>
        <v>3</v>
      </c>
      <c r="G26" s="31">
        <v>0</v>
      </c>
      <c r="H26" s="32">
        <v>0</v>
      </c>
      <c r="I26" s="32">
        <v>8</v>
      </c>
      <c r="J26" s="32" t="s">
        <v>62</v>
      </c>
      <c r="K26" s="33">
        <v>3</v>
      </c>
      <c r="L26" s="34"/>
      <c r="M26" s="32"/>
      <c r="N26" s="32"/>
      <c r="O26" s="32"/>
      <c r="P26" s="35"/>
      <c r="Q26" s="31"/>
      <c r="R26" s="32"/>
      <c r="S26" s="32"/>
      <c r="T26" s="32"/>
      <c r="U26" s="33"/>
      <c r="V26" s="54"/>
      <c r="W26" s="37"/>
      <c r="X26" s="38"/>
    </row>
    <row r="27" spans="2:24" ht="14.25">
      <c r="B27" s="136" t="s">
        <v>91</v>
      </c>
      <c r="C27" s="27" t="s">
        <v>107</v>
      </c>
      <c r="D27" s="28" t="s">
        <v>33</v>
      </c>
      <c r="E27" s="57">
        <f>SUM(G27:I27,L27:N27,Q27:S27)</f>
        <v>0</v>
      </c>
      <c r="F27" s="30">
        <f>SUM(K27,P27,U27)</f>
        <v>3</v>
      </c>
      <c r="G27" s="31"/>
      <c r="H27" s="32"/>
      <c r="I27" s="32"/>
      <c r="J27" s="32"/>
      <c r="K27" s="33"/>
      <c r="L27" s="34"/>
      <c r="M27" s="32"/>
      <c r="N27" s="32"/>
      <c r="O27" s="32"/>
      <c r="P27" s="35"/>
      <c r="Q27" s="31">
        <v>0</v>
      </c>
      <c r="R27" s="32">
        <v>0</v>
      </c>
      <c r="S27" s="32">
        <v>0</v>
      </c>
      <c r="T27" s="32" t="s">
        <v>34</v>
      </c>
      <c r="U27" s="33">
        <v>3</v>
      </c>
      <c r="V27" s="36" t="s">
        <v>37</v>
      </c>
      <c r="W27" s="138" t="s">
        <v>40</v>
      </c>
      <c r="X27" s="151" t="s">
        <v>89</v>
      </c>
    </row>
    <row r="28" spans="2:24" ht="14.25">
      <c r="B28" s="136" t="s">
        <v>92</v>
      </c>
      <c r="C28" s="129" t="s">
        <v>64</v>
      </c>
      <c r="D28" s="28" t="s">
        <v>36</v>
      </c>
      <c r="E28" s="29">
        <f t="shared" si="1"/>
        <v>8</v>
      </c>
      <c r="F28" s="30">
        <f t="shared" si="2"/>
        <v>2</v>
      </c>
      <c r="G28" s="31">
        <v>4</v>
      </c>
      <c r="H28" s="32">
        <v>4</v>
      </c>
      <c r="I28" s="32">
        <v>0</v>
      </c>
      <c r="J28" s="32" t="s">
        <v>62</v>
      </c>
      <c r="K28" s="33">
        <v>2</v>
      </c>
      <c r="L28" s="34"/>
      <c r="M28" s="32"/>
      <c r="N28" s="32"/>
      <c r="O28" s="32"/>
      <c r="P28" s="35"/>
      <c r="Q28" s="31"/>
      <c r="R28" s="32"/>
      <c r="S28" s="32"/>
      <c r="T28" s="32"/>
      <c r="U28" s="33"/>
      <c r="V28" s="36"/>
      <c r="W28" s="37"/>
      <c r="X28" s="38"/>
    </row>
    <row r="29" spans="2:24" ht="14.25">
      <c r="B29" s="136" t="s">
        <v>93</v>
      </c>
      <c r="C29" s="129" t="s">
        <v>65</v>
      </c>
      <c r="D29" s="28" t="s">
        <v>38</v>
      </c>
      <c r="E29" s="29">
        <f t="shared" si="1"/>
        <v>8</v>
      </c>
      <c r="F29" s="30">
        <f t="shared" si="2"/>
        <v>2</v>
      </c>
      <c r="G29" s="31"/>
      <c r="H29" s="32"/>
      <c r="I29" s="32"/>
      <c r="J29" s="32"/>
      <c r="K29" s="33"/>
      <c r="L29" s="34">
        <v>4</v>
      </c>
      <c r="M29" s="32">
        <v>4</v>
      </c>
      <c r="N29" s="32">
        <v>0</v>
      </c>
      <c r="O29" s="32" t="s">
        <v>62</v>
      </c>
      <c r="P29" s="35">
        <v>2</v>
      </c>
      <c r="Q29" s="31"/>
      <c r="R29" s="32"/>
      <c r="S29" s="32"/>
      <c r="T29" s="32"/>
      <c r="U29" s="33"/>
      <c r="V29" s="36"/>
      <c r="W29" s="37"/>
      <c r="X29" s="38"/>
    </row>
    <row r="30" spans="2:24" ht="12.75">
      <c r="B30" s="196" t="s">
        <v>39</v>
      </c>
      <c r="C30" s="197"/>
      <c r="D30" s="198"/>
      <c r="E30" s="17">
        <f t="shared" si="1"/>
        <v>36</v>
      </c>
      <c r="F30" s="18">
        <f t="shared" si="2"/>
        <v>20</v>
      </c>
      <c r="G30" s="58">
        <f aca="true" t="shared" si="3" ref="G30:U30">SUM(G31:G31)</f>
        <v>0</v>
      </c>
      <c r="H30" s="58">
        <f t="shared" si="3"/>
        <v>0</v>
      </c>
      <c r="I30" s="58">
        <f t="shared" si="3"/>
        <v>0</v>
      </c>
      <c r="J30" s="58">
        <f t="shared" si="3"/>
        <v>0</v>
      </c>
      <c r="K30" s="59">
        <f t="shared" si="3"/>
        <v>0</v>
      </c>
      <c r="L30" s="60">
        <f t="shared" si="3"/>
        <v>0</v>
      </c>
      <c r="M30" s="58">
        <f t="shared" si="3"/>
        <v>0</v>
      </c>
      <c r="N30" s="58">
        <f t="shared" si="3"/>
        <v>0</v>
      </c>
      <c r="O30" s="58">
        <f t="shared" si="3"/>
        <v>0</v>
      </c>
      <c r="P30" s="61">
        <f t="shared" si="3"/>
        <v>0</v>
      </c>
      <c r="Q30" s="58">
        <f t="shared" si="3"/>
        <v>0</v>
      </c>
      <c r="R30" s="58">
        <f t="shared" si="3"/>
        <v>8</v>
      </c>
      <c r="S30" s="58">
        <f t="shared" si="3"/>
        <v>28</v>
      </c>
      <c r="T30" s="58">
        <f t="shared" si="3"/>
        <v>0</v>
      </c>
      <c r="U30" s="59">
        <f t="shared" si="3"/>
        <v>20</v>
      </c>
      <c r="V30" s="23"/>
      <c r="W30" s="24"/>
      <c r="X30" s="25"/>
    </row>
    <row r="31" spans="2:24" ht="15" thickBot="1">
      <c r="B31" s="137" t="s">
        <v>98</v>
      </c>
      <c r="C31" s="62" t="s">
        <v>108</v>
      </c>
      <c r="D31" s="63" t="s">
        <v>39</v>
      </c>
      <c r="E31" s="64">
        <f t="shared" si="1"/>
        <v>36</v>
      </c>
      <c r="F31" s="65">
        <f t="shared" si="2"/>
        <v>20</v>
      </c>
      <c r="G31" s="66"/>
      <c r="H31" s="67"/>
      <c r="I31" s="67"/>
      <c r="J31" s="67"/>
      <c r="K31" s="68"/>
      <c r="L31" s="69"/>
      <c r="M31" s="67"/>
      <c r="N31" s="67"/>
      <c r="O31" s="67"/>
      <c r="P31" s="70"/>
      <c r="Q31" s="66">
        <v>0</v>
      </c>
      <c r="R31" s="67">
        <v>8</v>
      </c>
      <c r="S31" s="67">
        <v>28</v>
      </c>
      <c r="T31" s="67" t="s">
        <v>62</v>
      </c>
      <c r="U31" s="68">
        <v>20</v>
      </c>
      <c r="V31" s="139" t="s">
        <v>91</v>
      </c>
      <c r="W31" s="71"/>
      <c r="X31" s="72"/>
    </row>
    <row r="32" spans="2:24" ht="15.75" thickTop="1">
      <c r="B32" s="199" t="s">
        <v>41</v>
      </c>
      <c r="C32" s="200"/>
      <c r="D32" s="200"/>
      <c r="E32" s="73">
        <f t="shared" si="1"/>
        <v>288</v>
      </c>
      <c r="F32" s="74"/>
      <c r="G32" s="75">
        <f>G11+G6+G30</f>
        <v>52</v>
      </c>
      <c r="H32" s="76">
        <f>H11+H6+H30</f>
        <v>42</v>
      </c>
      <c r="I32" s="76">
        <f>I11+I6+I30</f>
        <v>24</v>
      </c>
      <c r="J32" s="76"/>
      <c r="K32" s="77">
        <f>K11+K6+K30</f>
        <v>32</v>
      </c>
      <c r="L32" s="78">
        <f>L11+L6+L30</f>
        <v>56</v>
      </c>
      <c r="M32" s="76">
        <f>M11+M6+M30</f>
        <v>20</v>
      </c>
      <c r="N32" s="76">
        <f>N11+N6+N30</f>
        <v>26</v>
      </c>
      <c r="O32" s="76"/>
      <c r="P32" s="79">
        <f>P11+P6+P30</f>
        <v>27</v>
      </c>
      <c r="Q32" s="80">
        <f>Q11+Q6+Q30</f>
        <v>18</v>
      </c>
      <c r="R32" s="76">
        <f>R11+R6+R30</f>
        <v>18</v>
      </c>
      <c r="S32" s="76">
        <f>S11+S6+S30</f>
        <v>32</v>
      </c>
      <c r="T32" s="76"/>
      <c r="U32" s="79">
        <f>U11+U6+U30</f>
        <v>31</v>
      </c>
      <c r="V32" s="81"/>
      <c r="W32" s="81"/>
      <c r="X32" s="81"/>
    </row>
    <row r="33" spans="2:24" ht="15">
      <c r="B33" s="201" t="s">
        <v>42</v>
      </c>
      <c r="C33" s="202"/>
      <c r="D33" s="203"/>
      <c r="E33" s="82"/>
      <c r="F33" s="83"/>
      <c r="G33" s="178">
        <f>SUM(G32:I32)</f>
        <v>118</v>
      </c>
      <c r="H33" s="179"/>
      <c r="I33" s="180"/>
      <c r="J33" s="84"/>
      <c r="K33" s="85"/>
      <c r="L33" s="181">
        <f>SUM(L32:N32)</f>
        <v>102</v>
      </c>
      <c r="M33" s="179"/>
      <c r="N33" s="180"/>
      <c r="O33" s="84"/>
      <c r="P33" s="86"/>
      <c r="Q33" s="178">
        <f>SUM(Q32:S32)</f>
        <v>68</v>
      </c>
      <c r="R33" s="179"/>
      <c r="S33" s="180"/>
      <c r="T33" s="84"/>
      <c r="U33" s="86"/>
      <c r="V33" s="81"/>
      <c r="W33" s="81"/>
      <c r="X33" s="81"/>
    </row>
    <row r="34" spans="2:24" ht="15.75" thickBot="1">
      <c r="B34" s="192" t="s">
        <v>43</v>
      </c>
      <c r="C34" s="193"/>
      <c r="D34" s="193"/>
      <c r="E34" s="87"/>
      <c r="F34" s="88">
        <f>F11+F6+F30</f>
        <v>90</v>
      </c>
      <c r="G34" s="89"/>
      <c r="H34" s="90"/>
      <c r="I34" s="90"/>
      <c r="J34" s="90"/>
      <c r="K34" s="91">
        <f>K11+K6+K30</f>
        <v>32</v>
      </c>
      <c r="L34" s="92"/>
      <c r="M34" s="90"/>
      <c r="N34" s="90"/>
      <c r="O34" s="90"/>
      <c r="P34" s="93">
        <f>P11+P6+P30</f>
        <v>27</v>
      </c>
      <c r="Q34" s="89"/>
      <c r="R34" s="90"/>
      <c r="S34" s="90"/>
      <c r="T34" s="90"/>
      <c r="U34" s="94">
        <f>U11+U6+U30</f>
        <v>31</v>
      </c>
      <c r="V34" s="81"/>
      <c r="W34" s="81"/>
      <c r="X34" s="81"/>
    </row>
    <row r="35" spans="2:24" ht="14.25">
      <c r="B35" s="95"/>
      <c r="C35" s="96"/>
      <c r="D35" s="97" t="s">
        <v>44</v>
      </c>
      <c r="E35" s="98"/>
      <c r="F35" s="99"/>
      <c r="G35" s="100"/>
      <c r="H35" s="100"/>
      <c r="I35" s="100"/>
      <c r="J35" s="101">
        <f>COUNTIF(J7:J31,"v")</f>
        <v>3</v>
      </c>
      <c r="K35" s="100"/>
      <c r="L35" s="102"/>
      <c r="M35" s="100"/>
      <c r="N35" s="100"/>
      <c r="O35" s="101">
        <f>COUNTIF(O7:O31,"v")</f>
        <v>3</v>
      </c>
      <c r="P35" s="103"/>
      <c r="Q35" s="100"/>
      <c r="R35" s="100"/>
      <c r="S35" s="100"/>
      <c r="T35" s="101">
        <f>COUNTIF(T7:T31,"v")</f>
        <v>0</v>
      </c>
      <c r="U35" s="104"/>
      <c r="V35" s="95"/>
      <c r="W35" s="95"/>
      <c r="X35" s="95"/>
    </row>
    <row r="36" spans="2:24" ht="14.25">
      <c r="B36" s="95"/>
      <c r="C36" s="96"/>
      <c r="D36" s="105" t="s">
        <v>63</v>
      </c>
      <c r="E36" s="106"/>
      <c r="F36" s="107"/>
      <c r="G36" s="108"/>
      <c r="H36" s="108"/>
      <c r="I36" s="108"/>
      <c r="J36" s="109">
        <f>COUNTIF(J7:J31,"é")</f>
        <v>6</v>
      </c>
      <c r="K36" s="108"/>
      <c r="L36" s="110"/>
      <c r="M36" s="108"/>
      <c r="N36" s="108"/>
      <c r="O36" s="109">
        <f>COUNTIF(O7:O31,"é")</f>
        <v>6</v>
      </c>
      <c r="P36" s="111"/>
      <c r="Q36" s="108"/>
      <c r="R36" s="108"/>
      <c r="S36" s="108"/>
      <c r="T36" s="109">
        <f>COUNTIF(T7:T31,"é")</f>
        <v>4</v>
      </c>
      <c r="U36" s="112"/>
      <c r="V36" s="95"/>
      <c r="W36" s="95"/>
      <c r="X36" s="95"/>
    </row>
    <row r="37" spans="2:24" ht="15" thickBot="1">
      <c r="B37" s="95"/>
      <c r="C37" s="96"/>
      <c r="D37" s="113" t="s">
        <v>45</v>
      </c>
      <c r="E37" s="114"/>
      <c r="F37" s="115"/>
      <c r="G37" s="116"/>
      <c r="H37" s="116"/>
      <c r="I37" s="116"/>
      <c r="J37" s="117">
        <f>COUNTIF(J7:J31,"s")</f>
        <v>0</v>
      </c>
      <c r="K37" s="116"/>
      <c r="L37" s="118"/>
      <c r="M37" s="116"/>
      <c r="N37" s="116"/>
      <c r="O37" s="117">
        <f>COUNTIF(O7:O31,"s")</f>
        <v>0</v>
      </c>
      <c r="P37" s="119"/>
      <c r="Q37" s="116"/>
      <c r="R37" s="116"/>
      <c r="S37" s="116"/>
      <c r="T37" s="117">
        <f>COUNTIF(T7:T31,"s")</f>
        <v>1</v>
      </c>
      <c r="U37" s="120"/>
      <c r="V37" s="95"/>
      <c r="W37" s="95"/>
      <c r="X37" s="95"/>
    </row>
    <row r="38" spans="4:6" ht="12.75">
      <c r="D38" s="122"/>
      <c r="E38" s="194"/>
      <c r="F38" s="195"/>
    </row>
    <row r="39" spans="3:21" s="123" customFormat="1" ht="12.75">
      <c r="C39" s="124"/>
      <c r="D39" s="124"/>
      <c r="E39" s="124"/>
      <c r="H39" s="124"/>
      <c r="I39" s="124"/>
      <c r="J39" s="124"/>
      <c r="K39" s="124"/>
      <c r="L39" s="124"/>
      <c r="M39" s="124"/>
      <c r="N39" s="124"/>
      <c r="O39" s="124"/>
      <c r="P39" s="124" t="s">
        <v>58</v>
      </c>
      <c r="Q39" s="124"/>
      <c r="R39" s="124"/>
      <c r="S39" s="124"/>
      <c r="T39" s="124"/>
      <c r="U39" s="124"/>
    </row>
    <row r="40" spans="2:21" ht="13.5" thickBot="1">
      <c r="B40" s="124"/>
      <c r="C40" s="124"/>
      <c r="D40" s="124"/>
      <c r="E40" s="124"/>
      <c r="F40" s="124"/>
      <c r="G40" s="125" t="s">
        <v>47</v>
      </c>
      <c r="H40" s="125"/>
      <c r="I40" s="125"/>
      <c r="J40" s="125"/>
      <c r="K40" s="126"/>
      <c r="L40" s="125"/>
      <c r="M40" s="125"/>
      <c r="N40" s="124"/>
      <c r="O40" s="124"/>
      <c r="P40" s="124"/>
      <c r="Q40" s="124"/>
      <c r="R40" s="124"/>
      <c r="S40" s="124"/>
      <c r="T40" s="124"/>
      <c r="U40" s="124"/>
    </row>
    <row r="41" spans="2:22" s="125" customFormat="1" ht="13.5" thickBot="1">
      <c r="B41" s="130"/>
      <c r="C41" s="131"/>
      <c r="D41" s="131"/>
      <c r="L41" s="126"/>
      <c r="P41" s="176" t="s">
        <v>21</v>
      </c>
      <c r="Q41" s="177"/>
      <c r="R41" s="163" t="s">
        <v>59</v>
      </c>
      <c r="S41" s="164"/>
      <c r="T41" s="164"/>
      <c r="U41" s="164"/>
      <c r="V41" s="167"/>
    </row>
    <row r="42" spans="2:22" s="125" customFormat="1" ht="12.75">
      <c r="B42" s="131"/>
      <c r="C42" s="131"/>
      <c r="D42" s="131"/>
      <c r="G42" s="166" t="s">
        <v>21</v>
      </c>
      <c r="H42" s="164"/>
      <c r="I42" s="163" t="s">
        <v>2</v>
      </c>
      <c r="J42" s="164"/>
      <c r="K42" s="164"/>
      <c r="L42" s="164"/>
      <c r="M42" s="165"/>
      <c r="P42" s="171" t="s">
        <v>114</v>
      </c>
      <c r="Q42" s="172"/>
      <c r="R42" s="156" t="s">
        <v>1</v>
      </c>
      <c r="S42" s="173"/>
      <c r="T42" s="173"/>
      <c r="U42" s="173"/>
      <c r="V42" s="174"/>
    </row>
    <row r="43" spans="2:22" s="125" customFormat="1" ht="13.5" thickBot="1">
      <c r="B43" s="131"/>
      <c r="C43" s="131"/>
      <c r="D43" s="131"/>
      <c r="G43" s="154" t="s">
        <v>109</v>
      </c>
      <c r="H43" s="155"/>
      <c r="I43" s="156" t="s">
        <v>53</v>
      </c>
      <c r="J43" s="155"/>
      <c r="K43" s="155"/>
      <c r="L43" s="155"/>
      <c r="M43" s="157"/>
      <c r="P43" s="158" t="s">
        <v>115</v>
      </c>
      <c r="Q43" s="175"/>
      <c r="R43" s="168" t="s">
        <v>17</v>
      </c>
      <c r="S43" s="169"/>
      <c r="T43" s="169"/>
      <c r="U43" s="169"/>
      <c r="V43" s="170"/>
    </row>
    <row r="44" spans="2:19" s="125" customFormat="1" ht="13.5" thickBot="1">
      <c r="B44" s="131"/>
      <c r="C44" s="131"/>
      <c r="D44" s="131"/>
      <c r="G44" s="154" t="s">
        <v>110</v>
      </c>
      <c r="H44" s="155"/>
      <c r="I44" s="156" t="s">
        <v>19</v>
      </c>
      <c r="J44" s="155"/>
      <c r="K44" s="155"/>
      <c r="L44" s="155"/>
      <c r="M44" s="157"/>
      <c r="S44" s="126"/>
    </row>
    <row r="45" spans="2:22" s="125" customFormat="1" ht="12.75">
      <c r="B45" s="131"/>
      <c r="C45" s="131"/>
      <c r="D45" s="131"/>
      <c r="G45" s="154" t="s">
        <v>111</v>
      </c>
      <c r="H45" s="155"/>
      <c r="I45" s="156" t="s">
        <v>0</v>
      </c>
      <c r="J45" s="155"/>
      <c r="K45" s="155"/>
      <c r="L45" s="155"/>
      <c r="M45" s="157"/>
      <c r="P45" s="176" t="s">
        <v>21</v>
      </c>
      <c r="Q45" s="177"/>
      <c r="R45" s="163" t="s">
        <v>50</v>
      </c>
      <c r="S45" s="164"/>
      <c r="T45" s="164"/>
      <c r="U45" s="164"/>
      <c r="V45" s="167"/>
    </row>
    <row r="46" spans="7:22" s="125" customFormat="1" ht="12.75">
      <c r="G46" s="154" t="s">
        <v>112</v>
      </c>
      <c r="H46" s="155"/>
      <c r="I46" s="156" t="s">
        <v>68</v>
      </c>
      <c r="J46" s="155"/>
      <c r="K46" s="155"/>
      <c r="L46" s="155"/>
      <c r="M46" s="157"/>
      <c r="P46" s="171" t="s">
        <v>116</v>
      </c>
      <c r="Q46" s="172"/>
      <c r="R46" s="156" t="s">
        <v>54</v>
      </c>
      <c r="S46" s="173"/>
      <c r="T46" s="173"/>
      <c r="U46" s="173"/>
      <c r="V46" s="174"/>
    </row>
    <row r="47" spans="7:22" s="125" customFormat="1" ht="13.5" thickBot="1">
      <c r="G47" s="158" t="s">
        <v>113</v>
      </c>
      <c r="H47" s="159"/>
      <c r="I47" s="160" t="s">
        <v>69</v>
      </c>
      <c r="J47" s="161"/>
      <c r="K47" s="161"/>
      <c r="L47" s="161"/>
      <c r="M47" s="162"/>
      <c r="P47" s="158" t="s">
        <v>117</v>
      </c>
      <c r="Q47" s="175"/>
      <c r="R47" s="168" t="s">
        <v>46</v>
      </c>
      <c r="S47" s="169"/>
      <c r="T47" s="169"/>
      <c r="U47" s="169"/>
      <c r="V47" s="170"/>
    </row>
    <row r="48" spans="7:13" s="125" customFormat="1" ht="12.75">
      <c r="G48" s="152" t="s">
        <v>48</v>
      </c>
      <c r="H48" s="153"/>
      <c r="I48" s="153"/>
      <c r="J48" s="153"/>
      <c r="K48" s="153"/>
      <c r="L48" s="153"/>
      <c r="M48" s="1"/>
    </row>
    <row r="49" spans="7:13" s="125" customFormat="1" ht="12.75">
      <c r="G49" s="153"/>
      <c r="H49" s="153"/>
      <c r="I49" s="153"/>
      <c r="J49" s="153"/>
      <c r="K49" s="153"/>
      <c r="L49" s="153"/>
      <c r="M49" s="6"/>
    </row>
    <row r="50" spans="7:13" s="125" customFormat="1" ht="12.75">
      <c r="G50" s="153"/>
      <c r="H50" s="153"/>
      <c r="I50" s="153"/>
      <c r="J50" s="153"/>
      <c r="K50" s="153"/>
      <c r="L50" s="153"/>
      <c r="M50" s="6"/>
    </row>
    <row r="51" spans="7:12" s="125" customFormat="1" ht="12.75">
      <c r="G51" s="132"/>
      <c r="H51" s="128"/>
      <c r="I51" s="132"/>
      <c r="J51" s="128"/>
      <c r="K51" s="128"/>
      <c r="L51" s="128"/>
    </row>
    <row r="52" spans="7:12" s="125" customFormat="1" ht="12.75">
      <c r="G52" s="127"/>
      <c r="H52" s="133"/>
      <c r="I52" s="127"/>
      <c r="J52" s="128"/>
      <c r="K52" s="128"/>
      <c r="L52" s="128"/>
    </row>
    <row r="53" spans="7:12" s="125" customFormat="1" ht="12.75">
      <c r="G53" s="127"/>
      <c r="H53" s="133"/>
      <c r="I53" s="127"/>
      <c r="J53" s="128"/>
      <c r="K53" s="128"/>
      <c r="L53" s="128"/>
    </row>
    <row r="54" spans="7:12" s="125" customFormat="1" ht="12.75">
      <c r="G54" s="127"/>
      <c r="H54" s="133"/>
      <c r="I54" s="127"/>
      <c r="J54" s="128"/>
      <c r="K54" s="128"/>
      <c r="L54" s="128"/>
    </row>
    <row r="55" spans="7:12" s="125" customFormat="1" ht="12.75">
      <c r="G55" s="127"/>
      <c r="H55" s="133"/>
      <c r="I55" s="127"/>
      <c r="J55" s="128"/>
      <c r="K55" s="128"/>
      <c r="L55" s="128"/>
    </row>
    <row r="56" spans="5:23" ht="12.75">
      <c r="E56" s="5"/>
      <c r="F56" s="5"/>
      <c r="G56" s="127"/>
      <c r="H56" s="133"/>
      <c r="I56" s="127"/>
      <c r="J56" s="128"/>
      <c r="K56" s="128"/>
      <c r="L56" s="128"/>
      <c r="M56" s="6"/>
      <c r="O56" s="1"/>
      <c r="W56" s="1"/>
    </row>
    <row r="57" spans="5:23" ht="12.75">
      <c r="E57" s="5"/>
      <c r="F57" s="5"/>
      <c r="M57" s="6"/>
      <c r="O57" s="1"/>
      <c r="W57" s="1"/>
    </row>
    <row r="58" spans="5:23" ht="12.75">
      <c r="E58" s="5"/>
      <c r="F58" s="5"/>
      <c r="M58" s="6"/>
      <c r="O58" s="1"/>
      <c r="W58" s="1"/>
    </row>
    <row r="59" spans="5:23" ht="12.75">
      <c r="E59" s="5"/>
      <c r="F59" s="5"/>
      <c r="M59" s="6"/>
      <c r="O59" s="1"/>
      <c r="W59" s="1"/>
    </row>
    <row r="60" spans="5:23" ht="12.75">
      <c r="E60" s="5"/>
      <c r="F60" s="5"/>
      <c r="M60" s="6"/>
      <c r="O60" s="1"/>
      <c r="P60" s="125"/>
      <c r="Q60" s="125"/>
      <c r="R60" s="125"/>
      <c r="S60" s="125"/>
      <c r="T60" s="125"/>
      <c r="U60" s="125"/>
      <c r="V60" s="125"/>
      <c r="W60" s="1"/>
    </row>
    <row r="61" spans="5:23" ht="12.75">
      <c r="E61" s="5"/>
      <c r="F61" s="5"/>
      <c r="M61" s="6"/>
      <c r="O61" s="1"/>
      <c r="P61" s="125"/>
      <c r="Q61" s="125"/>
      <c r="R61" s="125"/>
      <c r="S61" s="125"/>
      <c r="T61" s="125"/>
      <c r="U61" s="125"/>
      <c r="V61" s="125"/>
      <c r="W61" s="1"/>
    </row>
    <row r="62" spans="16:22" ht="12.75">
      <c r="P62" s="125"/>
      <c r="Q62" s="125"/>
      <c r="R62" s="125"/>
      <c r="S62" s="125"/>
      <c r="T62" s="125"/>
      <c r="U62" s="125"/>
      <c r="V62" s="125"/>
    </row>
    <row r="63" spans="16:22" ht="12.75">
      <c r="P63" s="125"/>
      <c r="Q63" s="125"/>
      <c r="R63" s="125"/>
      <c r="S63" s="125"/>
      <c r="T63" s="125"/>
      <c r="U63" s="125"/>
      <c r="V63" s="125"/>
    </row>
    <row r="64" spans="16:22" ht="12.75">
      <c r="P64" s="125"/>
      <c r="Q64" s="125"/>
      <c r="R64" s="125"/>
      <c r="S64" s="125"/>
      <c r="T64" s="125"/>
      <c r="U64" s="125"/>
      <c r="V64" s="125"/>
    </row>
    <row r="65" spans="16:22" ht="12.75">
      <c r="P65" s="125"/>
      <c r="Q65" s="125"/>
      <c r="R65" s="125"/>
      <c r="S65" s="125"/>
      <c r="T65" s="125"/>
      <c r="U65" s="125"/>
      <c r="V65" s="125"/>
    </row>
    <row r="66" spans="16:22" ht="12.75">
      <c r="P66" s="125"/>
      <c r="Q66" s="125"/>
      <c r="R66" s="125"/>
      <c r="S66" s="125"/>
      <c r="T66" s="125"/>
      <c r="U66" s="125"/>
      <c r="V66" s="125"/>
    </row>
    <row r="67" spans="16:22" ht="12.75">
      <c r="P67" s="1"/>
      <c r="Q67" s="1"/>
      <c r="R67" s="1"/>
      <c r="S67" s="1"/>
      <c r="T67" s="1"/>
      <c r="U67" s="1"/>
      <c r="V67" s="1"/>
    </row>
    <row r="68" spans="16:22" ht="12.75">
      <c r="P68" s="1"/>
      <c r="Q68" s="1"/>
      <c r="R68" s="1"/>
      <c r="S68" s="1"/>
      <c r="T68" s="1"/>
      <c r="U68" s="1"/>
      <c r="V68" s="1"/>
    </row>
    <row r="69" spans="16:22" ht="12.75">
      <c r="P69" s="1"/>
      <c r="Q69" s="1"/>
      <c r="R69" s="1"/>
      <c r="S69" s="1"/>
      <c r="T69" s="1"/>
      <c r="U69" s="1"/>
      <c r="V69" s="1"/>
    </row>
    <row r="70" spans="16:22" ht="12.75">
      <c r="P70" s="1"/>
      <c r="Q70" s="1"/>
      <c r="R70" s="1"/>
      <c r="S70" s="1"/>
      <c r="T70" s="1"/>
      <c r="U70" s="1"/>
      <c r="V70" s="1"/>
    </row>
    <row r="71" spans="16:22" ht="12.75">
      <c r="P71" s="1"/>
      <c r="Q71" s="1"/>
      <c r="R71" s="1"/>
      <c r="S71" s="1"/>
      <c r="T71" s="1"/>
      <c r="U71" s="1"/>
      <c r="V71" s="1"/>
    </row>
    <row r="72" ht="12.75">
      <c r="V72" s="1"/>
    </row>
    <row r="73" ht="12.75">
      <c r="V73" s="1"/>
    </row>
    <row r="74" ht="12.75">
      <c r="V74" s="1"/>
    </row>
  </sheetData>
  <sheetProtection/>
  <mergeCells count="43">
    <mergeCell ref="B2:B5"/>
    <mergeCell ref="C2:C5"/>
    <mergeCell ref="D2:D5"/>
    <mergeCell ref="E2:E5"/>
    <mergeCell ref="F2:F5"/>
    <mergeCell ref="G2:U3"/>
    <mergeCell ref="V2:X5"/>
    <mergeCell ref="G4:K4"/>
    <mergeCell ref="L4:P4"/>
    <mergeCell ref="Q4:U4"/>
    <mergeCell ref="B34:D34"/>
    <mergeCell ref="E38:F38"/>
    <mergeCell ref="B30:D30"/>
    <mergeCell ref="B32:D32"/>
    <mergeCell ref="B33:D33"/>
    <mergeCell ref="Q33:S33"/>
    <mergeCell ref="P43:Q43"/>
    <mergeCell ref="R43:V43"/>
    <mergeCell ref="G33:I33"/>
    <mergeCell ref="L33:N33"/>
    <mergeCell ref="P41:Q41"/>
    <mergeCell ref="R41:V41"/>
    <mergeCell ref="P42:Q42"/>
    <mergeCell ref="R42:V42"/>
    <mergeCell ref="R45:V45"/>
    <mergeCell ref="R47:V47"/>
    <mergeCell ref="P46:Q46"/>
    <mergeCell ref="R46:V46"/>
    <mergeCell ref="P47:Q47"/>
    <mergeCell ref="P45:Q45"/>
    <mergeCell ref="G44:H44"/>
    <mergeCell ref="I44:M44"/>
    <mergeCell ref="I42:M42"/>
    <mergeCell ref="G43:H43"/>
    <mergeCell ref="I43:M43"/>
    <mergeCell ref="G42:H42"/>
    <mergeCell ref="G48:L50"/>
    <mergeCell ref="G46:H46"/>
    <mergeCell ref="I46:M46"/>
    <mergeCell ref="G45:H45"/>
    <mergeCell ref="G47:H47"/>
    <mergeCell ref="I47:M47"/>
    <mergeCell ref="I45:M4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6" r:id="rId3"/>
  <ignoredErrors>
    <ignoredError sqref="E7:E2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Ágnes</cp:lastModifiedBy>
  <cp:lastPrinted>2011-01-25T08:03:20Z</cp:lastPrinted>
  <dcterms:created xsi:type="dcterms:W3CDTF">2008-05-03T23:04:50Z</dcterms:created>
  <dcterms:modified xsi:type="dcterms:W3CDTF">2014-06-23T11:39:54Z</dcterms:modified>
  <cp:category/>
  <cp:version/>
  <cp:contentType/>
  <cp:contentStatus/>
</cp:coreProperties>
</file>