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11640" tabRatio="769" activeTab="0"/>
  </bookViews>
  <sheets>
    <sheet name="gépész" sheetId="1" r:id="rId1"/>
    <sheet name="biztonsagtechnikai" sheetId="2" r:id="rId2"/>
    <sheet name="informatikai" sheetId="3" r:id="rId3"/>
    <sheet name="villamos" sheetId="4" r:id="rId4"/>
    <sheet name="angol nyelven" sheetId="5" r:id="rId5"/>
  </sheets>
  <definedNames/>
  <calcPr fullCalcOnLoad="1"/>
</workbook>
</file>

<file path=xl/sharedStrings.xml><?xml version="1.0" encoding="utf-8"?>
<sst xmlns="http://schemas.openxmlformats.org/spreadsheetml/2006/main" count="1004" uniqueCount="243">
  <si>
    <t>Tantárgyak</t>
  </si>
  <si>
    <t>5.</t>
  </si>
  <si>
    <t>Összes tantervi óra</t>
  </si>
  <si>
    <t>ÖSSZES KREDITPONT:</t>
  </si>
  <si>
    <t>ea</t>
  </si>
  <si>
    <t>tgy</t>
  </si>
  <si>
    <t>lab</t>
  </si>
  <si>
    <t>köv</t>
  </si>
  <si>
    <t>kr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</si>
  <si>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</si>
  <si>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</si>
  <si>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</si>
  <si>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</si>
  <si>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</si>
  <si>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Összefüggő nev.-okt. gyakorlat</t>
  </si>
  <si>
    <t>6.</t>
  </si>
  <si>
    <t>8.</t>
  </si>
  <si>
    <t xml:space="preserve">9. </t>
  </si>
  <si>
    <t>10.</t>
  </si>
  <si>
    <t xml:space="preserve">11. </t>
  </si>
  <si>
    <t>v</t>
  </si>
  <si>
    <t>CAD-CAM modellezés</t>
  </si>
  <si>
    <t>Belsőégésű motorok</t>
  </si>
  <si>
    <t>Gépjárművek felépítése</t>
  </si>
  <si>
    <t>Alakítástechnológia és gépei</t>
  </si>
  <si>
    <t>Pegagógiai gyakorlat</t>
  </si>
  <si>
    <t>f</t>
  </si>
  <si>
    <t>Félév, heti óraszám (ea - tgy - lab), számonkérés ill. követelmény módja (v, sz, f), kreditpont</t>
  </si>
  <si>
    <t>Szakképzés és gazdaság</t>
  </si>
  <si>
    <t>Tantervi órák</t>
  </si>
  <si>
    <t>7.</t>
  </si>
  <si>
    <t>Szabadon választható összesen</t>
  </si>
  <si>
    <t>A pedagógia alapjai</t>
  </si>
  <si>
    <t>Szakmódszertani iskolai gyakorlat</t>
  </si>
  <si>
    <t>Tervezési és szervezési ismeretek</t>
  </si>
  <si>
    <t>Személy és vagyonvédelem alapjai</t>
  </si>
  <si>
    <t xml:space="preserve"> </t>
  </si>
  <si>
    <t>Fegyver és fegyverzeti ismeretek</t>
  </si>
  <si>
    <t>Személy és vagyonvédelem rendszertana</t>
  </si>
  <si>
    <t>Vállalkozásvezetői ismeretek, vállalkozás biztonság</t>
  </si>
  <si>
    <t>Mérnöktanár (MA)  második szak: szaktárgyak oktatása angol nyelven</t>
  </si>
  <si>
    <t>Félév, heti óraszám (ea - tgy - lab), 
számonkérés ill. követelmény módja (v, sz, f), kreditpont</t>
  </si>
  <si>
    <t>Matematika I.</t>
  </si>
  <si>
    <t>Közgazdaságtan I.</t>
  </si>
  <si>
    <t>Informatika alapjai I.</t>
  </si>
  <si>
    <t>Mérnöki fizika mérések</t>
  </si>
  <si>
    <t>Mérnöki anyagok</t>
  </si>
  <si>
    <t>Anyagtechnológia alapjai I.</t>
  </si>
  <si>
    <t>Gépelemek, gépszerkezetek I.</t>
  </si>
  <si>
    <t>Módszertan</t>
  </si>
  <si>
    <t>Kötelező tantárgyak összesen</t>
  </si>
  <si>
    <t>Szabadon  választható ismeretek *</t>
  </si>
  <si>
    <t>* az angol nyelvű BSc képzés további tantárgyai is választhatók.</t>
  </si>
  <si>
    <t>Teacher of engineering (MA) second specialism: teaching subjects in English</t>
  </si>
  <si>
    <t>Subject matters</t>
  </si>
  <si>
    <t>Semester, weekly lesson hours, 
method of assessment (e - examination, cw - course work), credit points</t>
  </si>
  <si>
    <t>lecture</t>
  </si>
  <si>
    <t>course work</t>
  </si>
  <si>
    <t>lab practice</t>
  </si>
  <si>
    <t>assessment</t>
  </si>
  <si>
    <t>Mathematics I.</t>
  </si>
  <si>
    <t>e</t>
  </si>
  <si>
    <t>Economics I.</t>
  </si>
  <si>
    <t>Information Technology I.</t>
  </si>
  <si>
    <t>Engineering Physics Measurements</t>
  </si>
  <si>
    <t>cw</t>
  </si>
  <si>
    <t>Engineering Materials</t>
  </si>
  <si>
    <t>Materials Technology I.</t>
  </si>
  <si>
    <t>Machine Design I.</t>
  </si>
  <si>
    <t>Methodology</t>
  </si>
  <si>
    <t>Compulsory subjects</t>
  </si>
  <si>
    <t>Optional subject *</t>
  </si>
  <si>
    <t>Optional subject</t>
  </si>
  <si>
    <t>Lesson hours</t>
  </si>
  <si>
    <t>Total hours</t>
  </si>
  <si>
    <t>Total credit points:</t>
  </si>
  <si>
    <t>* Other subjects of the BSc training can also be chosen.</t>
  </si>
  <si>
    <t>Ipari robotok kinematikája és dinamikája I.</t>
  </si>
  <si>
    <t>Kinematics and Dynamics of Industrial Robots I.</t>
  </si>
  <si>
    <t>1.</t>
  </si>
  <si>
    <t>Sorsz.</t>
  </si>
  <si>
    <t>2.</t>
  </si>
  <si>
    <t>3.</t>
  </si>
  <si>
    <t>4.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</si>
  <si>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</si>
  <si>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</si>
  <si>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</si>
  <si>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</si>
  <si>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</si>
  <si>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</si>
  <si>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</si>
  <si>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</si>
  <si>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</si>
  <si>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</si>
  <si>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</si>
  <si>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</si>
  <si>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</si>
  <si>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</si>
  <si>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</si>
  <si>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</si>
  <si>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</si>
  <si>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Előtanulmányok</t>
  </si>
  <si>
    <t>No.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</si>
  <si>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</si>
  <si>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</si>
  <si>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</si>
  <si>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</si>
  <si>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</si>
  <si>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</si>
  <si>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</si>
  <si>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</si>
  <si>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</si>
  <si>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Mechanika I.</t>
  </si>
  <si>
    <t>Mechanika II.</t>
  </si>
  <si>
    <t>Szakmódszertan I.</t>
  </si>
  <si>
    <t>Szakmódszertan II.</t>
  </si>
  <si>
    <t>Szakmódszertan III.</t>
  </si>
  <si>
    <t>Pszichológia és személyiséfejlesztés I/1.</t>
  </si>
  <si>
    <t>Pszichológia és személyiséfejlesztés I/2.</t>
  </si>
  <si>
    <t>Pszichológia  és személyiségfejlesztés II/1.</t>
  </si>
  <si>
    <t>Pszichológia  és személyiségfejlesztés II/2.</t>
  </si>
  <si>
    <t>Neveléstan I.</t>
  </si>
  <si>
    <t>Neveléstan II.</t>
  </si>
  <si>
    <t>Didaktika és oktatásszervezés I.</t>
  </si>
  <si>
    <t>Didaktika és oktatásszervezés II.</t>
  </si>
  <si>
    <t>Szabadon  választható ismeretek I.</t>
  </si>
  <si>
    <t>Szabadon  választható ismeretek II.</t>
  </si>
  <si>
    <t>Kód</t>
  </si>
  <si>
    <t>BGBME12NNM</t>
  </si>
  <si>
    <t>BGBME21NNM</t>
  </si>
  <si>
    <t>BGGCC12NNM</t>
  </si>
  <si>
    <t>BAAAG21NNM</t>
  </si>
  <si>
    <t>BGRBM12NNM</t>
  </si>
  <si>
    <t>BGRGF21NNM</t>
  </si>
  <si>
    <t>BGBTS12NNM</t>
  </si>
  <si>
    <t>BGBSV12NNM</t>
  </si>
  <si>
    <t>BGBFI12NNM</t>
  </si>
  <si>
    <t>BGBSVR1NNM</t>
  </si>
  <si>
    <t>Személy és vagyonvédelmi rendszerek tervezése I.</t>
  </si>
  <si>
    <t>Személy és vagyonvédelmi rendszerek tervezése II.</t>
  </si>
  <si>
    <t>BGBSVT1NNM</t>
  </si>
  <si>
    <t>BGBSVT2NNM</t>
  </si>
  <si>
    <t>KSVVI12NNM</t>
  </si>
  <si>
    <t>Kredit</t>
  </si>
  <si>
    <t>Ped.- pszich.-i előképzés</t>
  </si>
  <si>
    <t>Össz.
óra/hét</t>
  </si>
  <si>
    <t>Pedagógiai-pszichológiai ism.</t>
  </si>
  <si>
    <t>Credit</t>
  </si>
  <si>
    <t>Total
hours/week</t>
  </si>
  <si>
    <t>Összes tantervi óra:</t>
  </si>
  <si>
    <t>Összes kreditpont:</t>
  </si>
  <si>
    <t>Félévenkénti óraszám - összesen:</t>
  </si>
  <si>
    <t>Vizsga - összesen:</t>
  </si>
  <si>
    <t>Félévközi jegy - összesen:</t>
  </si>
  <si>
    <t>Szigorlat - összesen:</t>
  </si>
  <si>
    <t>Heti
óra</t>
  </si>
  <si>
    <t>Prerequisites</t>
  </si>
  <si>
    <t>Kötelezően választható</t>
  </si>
  <si>
    <t>Matematika II.</t>
  </si>
  <si>
    <t>TMPSG11NNM</t>
  </si>
  <si>
    <t>TMPSM12NNM</t>
  </si>
  <si>
    <t>TMPSM21NNM</t>
  </si>
  <si>
    <t>TMPSM32NNM</t>
  </si>
  <si>
    <t>TMPSMG2NNM</t>
  </si>
  <si>
    <t>TMPPA12NNM</t>
  </si>
  <si>
    <t>TMPPS11NNM</t>
  </si>
  <si>
    <t>TMPPS22NNM</t>
  </si>
  <si>
    <t>TMPTK11NNM</t>
  </si>
  <si>
    <t>TMPPS32NNM</t>
  </si>
  <si>
    <t>TMPPS41NNM</t>
  </si>
  <si>
    <t>TMPNT12NNM</t>
  </si>
  <si>
    <t>TMPNT21NNM</t>
  </si>
  <si>
    <t>TMPDI12NNM</t>
  </si>
  <si>
    <t>TMPDI21NNM</t>
  </si>
  <si>
    <t>TMPFS12NNM</t>
  </si>
  <si>
    <t>TMPOT12NNM</t>
  </si>
  <si>
    <t>TMPET11NNM</t>
  </si>
  <si>
    <t>TMPKU12NNM</t>
  </si>
  <si>
    <t>TMPMI12NNM</t>
  </si>
  <si>
    <t>TMPPG11NNM</t>
  </si>
  <si>
    <t>TMPSD12NNM</t>
  </si>
  <si>
    <t>TMPNOG1NNM</t>
  </si>
  <si>
    <t>TMPMA12NNM</t>
  </si>
  <si>
    <t>TMPMA21NNM</t>
  </si>
  <si>
    <t>A szabadon választható tantárgyak választéka</t>
  </si>
  <si>
    <t>Szabadon választható</t>
  </si>
  <si>
    <t>Etika</t>
  </si>
  <si>
    <t>A felzárkóztatás pedagógiája</t>
  </si>
  <si>
    <t>Tanulásmódszertan</t>
  </si>
  <si>
    <t>Kultúrtörténet</t>
  </si>
  <si>
    <t>Technikatörténet</t>
  </si>
  <si>
    <t>TMPETS1NNM</t>
  </si>
  <si>
    <t>TMPFPS1NNM</t>
  </si>
  <si>
    <t>TMPTMS1NNM</t>
  </si>
  <si>
    <t>TMPKTS1NNM</t>
  </si>
  <si>
    <t>TMPTTS1NNM</t>
  </si>
  <si>
    <t>Választható szakterületi tantárgy is felvehető szabadon választható tantárgyként.</t>
  </si>
  <si>
    <t>Elő-tanulmányok</t>
  </si>
  <si>
    <t>KVEVT12NNM</t>
  </si>
  <si>
    <t>Villamosságtan I.</t>
  </si>
  <si>
    <t>KVEVT21NNM</t>
  </si>
  <si>
    <t>Villamosságtan II.</t>
  </si>
  <si>
    <t>KMTMT12NNM</t>
  </si>
  <si>
    <t>Méréstechnika</t>
  </si>
  <si>
    <t>KMTEL11NNM</t>
  </si>
  <si>
    <t>Elektronika</t>
  </si>
  <si>
    <t>KMTDT12NNM</t>
  </si>
  <si>
    <t>KMTEN12NNM</t>
  </si>
  <si>
    <t>Energetika</t>
  </si>
  <si>
    <t>NIRIK12NNM</t>
  </si>
  <si>
    <t>Információ- és kódelmélet</t>
  </si>
  <si>
    <t>NIRPRA1NNM</t>
  </si>
  <si>
    <t>Párhuzamos rendszerek architektúrája</t>
  </si>
  <si>
    <t>NSTSF12NNM</t>
  </si>
  <si>
    <t>Szoftverfejlesztés párhuzamos és elosztott környezetben</t>
  </si>
  <si>
    <t>NSTSFG2NNM</t>
  </si>
  <si>
    <t>NIRAM11NNM</t>
  </si>
  <si>
    <t>Az alkalmazásmenedzsment alapjai</t>
  </si>
  <si>
    <t>NSTAB12NNM</t>
  </si>
  <si>
    <t>Adatbázis-kezelés elmélete</t>
  </si>
  <si>
    <t>NSTABG2NNM</t>
  </si>
  <si>
    <t>Adatbázis-kezelés gyakorlat</t>
  </si>
  <si>
    <t>NIMIRB1NNM</t>
  </si>
  <si>
    <t>Informatikai rendszerek biztonságtechnikája</t>
  </si>
  <si>
    <t>NIMIRBGNNM</t>
  </si>
  <si>
    <t>Informatikai rendszerek biztonságtechnikája gyakorlat</t>
  </si>
  <si>
    <t>Kommunikáció</t>
  </si>
  <si>
    <t>* A szakdolgozathoz tartozik az összefüggő nevelési-oktatási gyakorlat keretében készítendő 10 kredit értékű portfólió is. Előtanulmányi követelmény: 70 kredit teljesítése.</t>
  </si>
  <si>
    <t>** Azok a hallgatók, akik a szakterületi ismeretek fent megadott tantárgyainak valamelyikét BSc mérnöki tanulmányaik során már teljesítették, az előírt kreditpontokat a szabadon választható szakterületi ismeretek valamely további tantárgyának/tantárgyainak felvételével teljesíthetik.</t>
  </si>
  <si>
    <t>Szakdolgozat *</t>
  </si>
  <si>
    <t>Szakterületi ismeretek**</t>
  </si>
  <si>
    <t>Szoftverfejlesztés párh. és elosztott környezetben gyak.</t>
  </si>
  <si>
    <t>Digitális technika</t>
  </si>
  <si>
    <t>Mérnöktanár (MA) szak nappali tagozat gépészmérnöki (BSc) végzettségre építve</t>
  </si>
  <si>
    <t>Mérnöktanár (MA) szak nappali tagozat had- és biztonságtechnikai mérnök  (BSc) végzettségre építve</t>
  </si>
  <si>
    <t>Szakterületi ismeretek</t>
  </si>
  <si>
    <t>Mérnöktanár (MA) szak nappali tagozat informatikai (BSc) végzettségre építve</t>
  </si>
  <si>
    <t>36.</t>
  </si>
  <si>
    <t>Mérnöktanár (MA) szak nappali tagozat villamosmérnöki (BSc) végzettségre építve</t>
  </si>
  <si>
    <t>37.</t>
  </si>
  <si>
    <t>28</t>
  </si>
  <si>
    <t>Óbudai Egyetem</t>
  </si>
  <si>
    <t>Obuda University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</si>
</sst>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5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5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44"/>
      <name val="Arial"/>
      <family val="2"/>
    </font>
    <font>
      <b/>
      <sz val="10"/>
      <color indexed="9"/>
      <name val="Arial"/>
      <family val="2"/>
    </font>
    <font>
      <b/>
      <sz val="11"/>
      <color indexed="5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67" fontId="8" fillId="2" borderId="1" xfId="0" applyNumberFormat="1" applyFont="1" applyFill="1" applyBorder="1" applyAlignment="1">
      <alignment horizontal="center" vertical="top" wrapText="1"/>
    </xf>
    <xf numFmtId="167" fontId="8" fillId="2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67" fontId="8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167" fontId="9" fillId="0" borderId="0" xfId="0" applyNumberFormat="1" applyFont="1" applyFill="1" applyAlignment="1">
      <alignment horizontal="center"/>
    </xf>
    <xf numFmtId="167" fontId="0" fillId="0" borderId="5" xfId="0" applyNumberFormat="1" applyFont="1" applyFill="1" applyBorder="1" applyAlignment="1">
      <alignment horizontal="center" vertical="top" wrapText="1"/>
    </xf>
    <xf numFmtId="167" fontId="0" fillId="0" borderId="6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67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10" fontId="0" fillId="0" borderId="0" xfId="0" applyNumberFormat="1" applyFill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6" fillId="2" borderId="1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167" fontId="10" fillId="2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167" fontId="8" fillId="2" borderId="11" xfId="0" applyNumberFormat="1" applyFont="1" applyFill="1" applyBorder="1" applyAlignment="1">
      <alignment horizontal="center" vertical="top" wrapText="1"/>
    </xf>
    <xf numFmtId="167" fontId="10" fillId="2" borderId="4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7" fontId="18" fillId="3" borderId="2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0" fillId="0" borderId="0" xfId="0" applyAlignment="1">
      <alignment/>
    </xf>
    <xf numFmtId="0" fontId="18" fillId="0" borderId="1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167" fontId="1" fillId="3" borderId="11" xfId="0" applyNumberFormat="1" applyFont="1" applyFill="1" applyBorder="1" applyAlignment="1">
      <alignment horizontal="center" vertical="top" wrapText="1"/>
    </xf>
    <xf numFmtId="167" fontId="1" fillId="3" borderId="2" xfId="0" applyNumberFormat="1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1" fillId="3" borderId="21" xfId="0" applyNumberFormat="1" applyFont="1" applyFill="1" applyBorder="1" applyAlignment="1">
      <alignment horizontal="center" vertical="top" wrapText="1"/>
    </xf>
    <xf numFmtId="167" fontId="1" fillId="3" borderId="23" xfId="0" applyNumberFormat="1" applyFont="1" applyFill="1" applyBorder="1" applyAlignment="1">
      <alignment horizontal="center" vertical="top" wrapText="1"/>
    </xf>
    <xf numFmtId="167" fontId="1" fillId="3" borderId="29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167" fontId="0" fillId="3" borderId="11" xfId="0" applyNumberFormat="1" applyFont="1" applyFill="1" applyBorder="1" applyAlignment="1">
      <alignment horizontal="center" vertical="top" wrapText="1"/>
    </xf>
    <xf numFmtId="167" fontId="0" fillId="3" borderId="2" xfId="0" applyNumberFormat="1" applyFont="1" applyFill="1" applyBorder="1" applyAlignment="1">
      <alignment horizontal="center" vertical="top" wrapText="1"/>
    </xf>
    <xf numFmtId="167" fontId="0" fillId="3" borderId="1" xfId="0" applyNumberFormat="1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 wrapText="1"/>
    </xf>
    <xf numFmtId="167" fontId="1" fillId="3" borderId="37" xfId="0" applyNumberFormat="1" applyFont="1" applyFill="1" applyBorder="1" applyAlignment="1">
      <alignment horizontal="center" vertical="top" wrapText="1"/>
    </xf>
    <xf numFmtId="167" fontId="1" fillId="3" borderId="9" xfId="0" applyNumberFormat="1" applyFont="1" applyFill="1" applyBorder="1" applyAlignment="1">
      <alignment horizontal="center" vertical="top" wrapText="1"/>
    </xf>
    <xf numFmtId="167" fontId="1" fillId="3" borderId="38" xfId="0" applyNumberFormat="1" applyFont="1" applyFill="1" applyBorder="1" applyAlignment="1">
      <alignment horizontal="center" vertical="top" wrapText="1"/>
    </xf>
    <xf numFmtId="167" fontId="1" fillId="3" borderId="39" xfId="0" applyNumberFormat="1" applyFont="1" applyFill="1" applyBorder="1" applyAlignment="1">
      <alignment horizontal="center" vertical="top" wrapText="1"/>
    </xf>
    <xf numFmtId="167" fontId="1" fillId="3" borderId="40" xfId="0" applyNumberFormat="1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14" fillId="0" borderId="44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167" fontId="8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67" fontId="8" fillId="2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67" fontId="0" fillId="3" borderId="29" xfId="0" applyNumberFormat="1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167" fontId="18" fillId="3" borderId="11" xfId="0" applyNumberFormat="1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167" fontId="18" fillId="3" borderId="34" xfId="0" applyNumberFormat="1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167" fontId="10" fillId="2" borderId="3" xfId="0" applyNumberFormat="1" applyFont="1" applyFill="1" applyBorder="1" applyAlignment="1">
      <alignment horizontal="center" vertical="top" wrapText="1"/>
    </xf>
    <xf numFmtId="167" fontId="18" fillId="3" borderId="33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7" fontId="10" fillId="2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67" fontId="18" fillId="3" borderId="18" xfId="0" applyNumberFormat="1" applyFont="1" applyFill="1" applyBorder="1" applyAlignment="1">
      <alignment horizontal="center" vertical="center"/>
    </xf>
    <xf numFmtId="167" fontId="18" fillId="3" borderId="48" xfId="0" applyNumberFormat="1" applyFont="1" applyFill="1" applyBorder="1" applyAlignment="1">
      <alignment horizontal="center" vertical="center"/>
    </xf>
    <xf numFmtId="167" fontId="18" fillId="3" borderId="49" xfId="0" applyNumberFormat="1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6" xfId="0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167" fontId="18" fillId="3" borderId="58" xfId="0" applyNumberFormat="1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167" fontId="18" fillId="3" borderId="58" xfId="0" applyNumberFormat="1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top" wrapText="1"/>
    </xf>
    <xf numFmtId="167" fontId="1" fillId="3" borderId="3" xfId="0" applyNumberFormat="1" applyFont="1" applyFill="1" applyBorder="1" applyAlignment="1">
      <alignment horizontal="center" vertical="top" wrapText="1"/>
    </xf>
    <xf numFmtId="167" fontId="15" fillId="3" borderId="1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167" fontId="18" fillId="3" borderId="4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wrapText="1"/>
    </xf>
    <xf numFmtId="167" fontId="1" fillId="3" borderId="61" xfId="0" applyNumberFormat="1" applyFont="1" applyFill="1" applyBorder="1" applyAlignment="1">
      <alignment horizontal="center" vertical="top" wrapText="1"/>
    </xf>
    <xf numFmtId="167" fontId="1" fillId="3" borderId="4" xfId="0" applyNumberFormat="1" applyFont="1" applyFill="1" applyBorder="1" applyAlignment="1">
      <alignment horizontal="center" vertical="top" wrapText="1"/>
    </xf>
    <xf numFmtId="167" fontId="18" fillId="3" borderId="51" xfId="0" applyNumberFormat="1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7" fontId="18" fillId="3" borderId="5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49" fontId="1" fillId="0" borderId="18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3" borderId="2" xfId="0" applyFill="1" applyBorder="1" applyAlignment="1">
      <alignment/>
    </xf>
    <xf numFmtId="0" fontId="19" fillId="3" borderId="56" xfId="0" applyFont="1" applyFill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9" fillId="3" borderId="46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9" fillId="3" borderId="22" xfId="0" applyFont="1" applyFill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8" fillId="3" borderId="5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9" fillId="3" borderId="84" xfId="0" applyFont="1" applyFill="1" applyBorder="1" applyAlignment="1">
      <alignment horizontal="left" vertical="center"/>
    </xf>
    <xf numFmtId="0" fontId="1" fillId="0" borderId="85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167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4" fillId="3" borderId="13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tabSelected="1" zoomScale="62" zoomScaleNormal="62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7" customWidth="1"/>
    <col min="2" max="2" width="6.140625" style="7" customWidth="1"/>
    <col min="3" max="3" width="15.00390625" style="63" bestFit="1" customWidth="1"/>
    <col min="4" max="4" width="41.7109375" style="7" customWidth="1"/>
    <col min="5" max="5" width="6.00390625" style="7" customWidth="1"/>
    <col min="6" max="6" width="7.00390625" style="7" bestFit="1" customWidth="1"/>
    <col min="7" max="7" width="3.28125" style="1" bestFit="1" customWidth="1"/>
    <col min="8" max="8" width="4.57421875" style="1" bestFit="1" customWidth="1"/>
    <col min="9" max="9" width="4.140625" style="1" bestFit="1" customWidth="1"/>
    <col min="10" max="10" width="4.57421875" style="1" bestFit="1" customWidth="1"/>
    <col min="11" max="12" width="3.28125" style="1" bestFit="1" customWidth="1"/>
    <col min="13" max="13" width="4.57421875" style="1" bestFit="1" customWidth="1"/>
    <col min="14" max="14" width="4.140625" style="1" bestFit="1" customWidth="1"/>
    <col min="15" max="15" width="4.57421875" style="1" bestFit="1" customWidth="1"/>
    <col min="16" max="17" width="3.28125" style="1" bestFit="1" customWidth="1"/>
    <col min="18" max="18" width="4.57421875" style="1" bestFit="1" customWidth="1"/>
    <col min="19" max="19" width="4.140625" style="1" bestFit="1" customWidth="1"/>
    <col min="20" max="20" width="4.57421875" style="1" bestFit="1" customWidth="1"/>
    <col min="21" max="21" width="3.28125" style="1" bestFit="1" customWidth="1"/>
    <col min="22" max="24" width="6.8515625" style="1" bestFit="1" customWidth="1"/>
    <col min="25" max="25" width="4.8515625" style="1" bestFit="1" customWidth="1"/>
    <col min="26" max="29" width="6.8515625" style="1" bestFit="1" customWidth="1"/>
    <col min="30" max="30" width="4.8515625" style="1" bestFit="1" customWidth="1"/>
    <col min="31" max="34" width="6.8515625" style="1" bestFit="1" customWidth="1"/>
    <col min="35" max="35" width="4.7109375" style="1" bestFit="1" customWidth="1"/>
    <col min="36" max="39" width="6.00390625" style="1" bestFit="1" customWidth="1"/>
    <col min="40" max="40" width="4.7109375" style="1" bestFit="1" customWidth="1"/>
    <col min="41" max="41" width="6.00390625" style="1" bestFit="1" customWidth="1"/>
    <col min="42" max="42" width="5.8515625" style="59" customWidth="1"/>
    <col min="43" max="43" width="5.8515625" style="1" customWidth="1"/>
    <col min="44" max="45" width="6.7109375" style="7" bestFit="1" customWidth="1"/>
    <col min="46" max="16384" width="9.140625" style="7" customWidth="1"/>
  </cols>
  <sheetData>
    <row r="1" spans="2:43" ht="18.75" thickBot="1">
      <c r="B1" s="116" t="s">
        <v>241</v>
      </c>
      <c r="C1" s="28"/>
      <c r="D1" s="29"/>
      <c r="E1" s="29"/>
      <c r="F1" s="29"/>
      <c r="G1" s="29"/>
      <c r="H1" s="29"/>
      <c r="I1" s="29"/>
      <c r="AQ1" s="156" t="s">
        <v>233</v>
      </c>
    </row>
    <row r="2" spans="2:43" ht="12.75">
      <c r="B2" s="315" t="s">
        <v>80</v>
      </c>
      <c r="C2" s="280" t="s">
        <v>127</v>
      </c>
      <c r="D2" s="300" t="s">
        <v>0</v>
      </c>
      <c r="E2" s="308" t="s">
        <v>155</v>
      </c>
      <c r="F2" s="324" t="s">
        <v>143</v>
      </c>
      <c r="G2" s="295" t="s">
        <v>27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20"/>
      <c r="AP2" s="295" t="s">
        <v>197</v>
      </c>
      <c r="AQ2" s="296"/>
    </row>
    <row r="3" spans="2:43" ht="12.75">
      <c r="B3" s="316"/>
      <c r="C3" s="298"/>
      <c r="D3" s="301"/>
      <c r="E3" s="309"/>
      <c r="F3" s="325"/>
      <c r="G3" s="321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3"/>
      <c r="AP3" s="297"/>
      <c r="AQ3" s="277"/>
    </row>
    <row r="4" spans="1:43" ht="12.75">
      <c r="A4" s="11"/>
      <c r="B4" s="316"/>
      <c r="C4" s="298"/>
      <c r="D4" s="301"/>
      <c r="E4" s="309"/>
      <c r="F4" s="325"/>
      <c r="G4" s="302" t="s">
        <v>1</v>
      </c>
      <c r="H4" s="303"/>
      <c r="I4" s="303"/>
      <c r="J4" s="303"/>
      <c r="K4" s="304"/>
      <c r="L4" s="302" t="s">
        <v>15</v>
      </c>
      <c r="M4" s="303"/>
      <c r="N4" s="303"/>
      <c r="O4" s="303"/>
      <c r="P4" s="304"/>
      <c r="Q4" s="305" t="s">
        <v>30</v>
      </c>
      <c r="R4" s="303"/>
      <c r="S4" s="303"/>
      <c r="T4" s="303"/>
      <c r="U4" s="306"/>
      <c r="V4" s="307" t="s">
        <v>16</v>
      </c>
      <c r="W4" s="303"/>
      <c r="X4" s="303"/>
      <c r="Y4" s="303"/>
      <c r="Z4" s="306"/>
      <c r="AA4" s="318" t="s">
        <v>17</v>
      </c>
      <c r="AB4" s="303"/>
      <c r="AC4" s="303"/>
      <c r="AD4" s="303"/>
      <c r="AE4" s="304"/>
      <c r="AF4" s="327" t="s">
        <v>18</v>
      </c>
      <c r="AG4" s="328"/>
      <c r="AH4" s="328"/>
      <c r="AI4" s="328"/>
      <c r="AJ4" s="329"/>
      <c r="AK4" s="302" t="s">
        <v>19</v>
      </c>
      <c r="AL4" s="303"/>
      <c r="AM4" s="303"/>
      <c r="AN4" s="303"/>
      <c r="AO4" s="304"/>
      <c r="AP4" s="297"/>
      <c r="AQ4" s="277"/>
    </row>
    <row r="5" spans="1:43" ht="13.5" thickBot="1">
      <c r="A5" s="11"/>
      <c r="B5" s="317"/>
      <c r="C5" s="299"/>
      <c r="D5" s="301"/>
      <c r="E5" s="310"/>
      <c r="F5" s="326"/>
      <c r="G5" s="93" t="s">
        <v>4</v>
      </c>
      <c r="H5" s="31" t="s">
        <v>5</v>
      </c>
      <c r="I5" s="31" t="s">
        <v>6</v>
      </c>
      <c r="J5" s="31" t="s">
        <v>7</v>
      </c>
      <c r="K5" s="94" t="s">
        <v>8</v>
      </c>
      <c r="L5" s="93" t="s">
        <v>4</v>
      </c>
      <c r="M5" s="31" t="s">
        <v>5</v>
      </c>
      <c r="N5" s="31" t="s">
        <v>6</v>
      </c>
      <c r="O5" s="31" t="s">
        <v>7</v>
      </c>
      <c r="P5" s="94" t="s">
        <v>8</v>
      </c>
      <c r="Q5" s="161" t="s">
        <v>4</v>
      </c>
      <c r="R5" s="31" t="s">
        <v>5</v>
      </c>
      <c r="S5" s="31" t="s">
        <v>6</v>
      </c>
      <c r="T5" s="31" t="s">
        <v>7</v>
      </c>
      <c r="U5" s="32" t="s">
        <v>8</v>
      </c>
      <c r="V5" s="83" t="s">
        <v>4</v>
      </c>
      <c r="W5" s="31" t="s">
        <v>5</v>
      </c>
      <c r="X5" s="31" t="s">
        <v>6</v>
      </c>
      <c r="Y5" s="31" t="s">
        <v>7</v>
      </c>
      <c r="Z5" s="32" t="s">
        <v>8</v>
      </c>
      <c r="AA5" s="93" t="s">
        <v>4</v>
      </c>
      <c r="AB5" s="31" t="s">
        <v>5</v>
      </c>
      <c r="AC5" s="31" t="s">
        <v>6</v>
      </c>
      <c r="AD5" s="31" t="s">
        <v>7</v>
      </c>
      <c r="AE5" s="94" t="s">
        <v>8</v>
      </c>
      <c r="AF5" s="161" t="s">
        <v>4</v>
      </c>
      <c r="AG5" s="31" t="s">
        <v>5</v>
      </c>
      <c r="AH5" s="31" t="s">
        <v>6</v>
      </c>
      <c r="AI5" s="31" t="s">
        <v>7</v>
      </c>
      <c r="AJ5" s="32" t="s">
        <v>8</v>
      </c>
      <c r="AK5" s="93" t="s">
        <v>4</v>
      </c>
      <c r="AL5" s="31" t="s">
        <v>5</v>
      </c>
      <c r="AM5" s="31" t="s">
        <v>6</v>
      </c>
      <c r="AN5" s="31" t="s">
        <v>7</v>
      </c>
      <c r="AO5" s="94" t="s">
        <v>8</v>
      </c>
      <c r="AP5" s="278"/>
      <c r="AQ5" s="279"/>
    </row>
    <row r="6" spans="2:43" ht="14.25">
      <c r="B6" s="77" t="s">
        <v>144</v>
      </c>
      <c r="C6" s="78"/>
      <c r="D6" s="79"/>
      <c r="E6" s="23"/>
      <c r="F6" s="54"/>
      <c r="G6" s="96">
        <f>SUM(G7:G10)</f>
        <v>3</v>
      </c>
      <c r="H6" s="12">
        <f>SUM(H7:H10)</f>
        <v>0</v>
      </c>
      <c r="I6" s="12">
        <f>SUM(I7:I10)</f>
        <v>0</v>
      </c>
      <c r="J6" s="13"/>
      <c r="K6" s="165">
        <f>SUM(K7:K10)</f>
        <v>3</v>
      </c>
      <c r="L6" s="96">
        <f>SUM(L7:L10)</f>
        <v>2</v>
      </c>
      <c r="M6" s="12">
        <f>SUM(M7:M10)</f>
        <v>0</v>
      </c>
      <c r="N6" s="12">
        <f>SUM(N7:N10)</f>
        <v>2</v>
      </c>
      <c r="O6" s="13"/>
      <c r="P6" s="165">
        <f>SUM(P7:P10)</f>
        <v>4</v>
      </c>
      <c r="Q6" s="162">
        <f>SUM(Q7:Q10)</f>
        <v>1</v>
      </c>
      <c r="R6" s="12">
        <f>SUM(R7:R10)</f>
        <v>2</v>
      </c>
      <c r="S6" s="12">
        <f>SUM(S7:S10)</f>
        <v>0</v>
      </c>
      <c r="T6" s="13"/>
      <c r="U6" s="21">
        <f>SUM(U7:U10)</f>
        <v>3</v>
      </c>
      <c r="V6" s="85">
        <f>SUM(V7:V10)</f>
        <v>0</v>
      </c>
      <c r="W6" s="17">
        <f>SUM(W7:W10)</f>
        <v>0</v>
      </c>
      <c r="X6" s="17">
        <f>SUM(X7:X10)</f>
        <v>0</v>
      </c>
      <c r="Y6" s="18"/>
      <c r="Z6" s="178">
        <f>SUM(Z7:Z10)</f>
        <v>0</v>
      </c>
      <c r="AA6" s="182">
        <f>SUM(AA7:AA10)</f>
        <v>0</v>
      </c>
      <c r="AB6" s="17">
        <f>SUM(AB7:AB10)</f>
        <v>0</v>
      </c>
      <c r="AC6" s="17">
        <f>SUM(AC7:AC10)</f>
        <v>0</v>
      </c>
      <c r="AD6" s="18"/>
      <c r="AE6" s="97">
        <f>SUM(AE7:AE10)</f>
        <v>0</v>
      </c>
      <c r="AF6" s="180">
        <f>SUM(AF7:AF10)</f>
        <v>0</v>
      </c>
      <c r="AG6" s="17">
        <f>SUM(AG7:AG10)</f>
        <v>0</v>
      </c>
      <c r="AH6" s="17">
        <f>SUM(AH7:AH10)</f>
        <v>0</v>
      </c>
      <c r="AI6" s="18"/>
      <c r="AJ6" s="178">
        <f>SUM(AJ7:AJ10)</f>
        <v>0</v>
      </c>
      <c r="AK6" s="182">
        <f>SUM(AK7:AK10)</f>
        <v>0</v>
      </c>
      <c r="AL6" s="17">
        <f>SUM(AL7:AL10)</f>
        <v>0</v>
      </c>
      <c r="AM6" s="17">
        <f>SUM(AM7:AM10)</f>
        <v>0</v>
      </c>
      <c r="AN6" s="18"/>
      <c r="AO6" s="97">
        <f>SUM(AO7:AO10)</f>
        <v>0</v>
      </c>
      <c r="AP6" s="228"/>
      <c r="AQ6" s="61"/>
    </row>
    <row r="7" spans="2:43" ht="15">
      <c r="B7" s="70" t="s">
        <v>79</v>
      </c>
      <c r="C7" s="66" t="s">
        <v>164</v>
      </c>
      <c r="D7" s="49" t="s">
        <v>32</v>
      </c>
      <c r="E7" s="5"/>
      <c r="F7" s="53"/>
      <c r="G7" s="98"/>
      <c r="H7" s="6"/>
      <c r="I7" s="6"/>
      <c r="J7" s="6"/>
      <c r="K7" s="166"/>
      <c r="L7" s="98">
        <v>2</v>
      </c>
      <c r="M7" s="6">
        <v>0</v>
      </c>
      <c r="N7" s="6">
        <v>0</v>
      </c>
      <c r="O7" s="6" t="s">
        <v>20</v>
      </c>
      <c r="P7" s="166">
        <v>2</v>
      </c>
      <c r="Q7" s="176"/>
      <c r="R7" s="16"/>
      <c r="S7" s="16"/>
      <c r="T7" s="16"/>
      <c r="U7" s="81"/>
      <c r="V7" s="86"/>
      <c r="W7" s="16"/>
      <c r="X7" s="16"/>
      <c r="Y7" s="16"/>
      <c r="Z7" s="81"/>
      <c r="AA7" s="183"/>
      <c r="AB7" s="16"/>
      <c r="AC7" s="16"/>
      <c r="AD7" s="16"/>
      <c r="AE7" s="99"/>
      <c r="AF7" s="176"/>
      <c r="AG7" s="16"/>
      <c r="AH7" s="16"/>
      <c r="AI7" s="16"/>
      <c r="AJ7" s="81"/>
      <c r="AK7" s="183"/>
      <c r="AL7" s="16"/>
      <c r="AM7" s="16"/>
      <c r="AN7" s="16"/>
      <c r="AO7" s="99"/>
      <c r="AP7" s="229"/>
      <c r="AQ7" s="230"/>
    </row>
    <row r="8" spans="2:43" ht="15">
      <c r="B8" s="70" t="s">
        <v>81</v>
      </c>
      <c r="C8" s="66" t="s">
        <v>165</v>
      </c>
      <c r="D8" s="49" t="s">
        <v>117</v>
      </c>
      <c r="E8" s="5"/>
      <c r="F8" s="53"/>
      <c r="G8" s="98">
        <v>3</v>
      </c>
      <c r="H8" s="6">
        <v>0</v>
      </c>
      <c r="I8" s="6">
        <v>0</v>
      </c>
      <c r="J8" s="6" t="s">
        <v>20</v>
      </c>
      <c r="K8" s="166">
        <v>3</v>
      </c>
      <c r="L8" s="98"/>
      <c r="M8" s="6"/>
      <c r="N8" s="6"/>
      <c r="O8" s="6"/>
      <c r="P8" s="166"/>
      <c r="Q8" s="176"/>
      <c r="R8" s="16"/>
      <c r="S8" s="16"/>
      <c r="T8" s="16"/>
      <c r="U8" s="81"/>
      <c r="V8" s="86"/>
      <c r="W8" s="16"/>
      <c r="X8" s="16"/>
      <c r="Y8" s="16"/>
      <c r="Z8" s="81"/>
      <c r="AA8" s="183"/>
      <c r="AB8" s="16"/>
      <c r="AC8" s="16"/>
      <c r="AD8" s="16"/>
      <c r="AE8" s="99"/>
      <c r="AF8" s="176"/>
      <c r="AG8" s="16"/>
      <c r="AH8" s="16"/>
      <c r="AI8" s="16"/>
      <c r="AJ8" s="81"/>
      <c r="AK8" s="183"/>
      <c r="AL8" s="16"/>
      <c r="AM8" s="16"/>
      <c r="AN8" s="16"/>
      <c r="AO8" s="99"/>
      <c r="AP8" s="231"/>
      <c r="AQ8" s="230"/>
    </row>
    <row r="9" spans="2:43" ht="15">
      <c r="B9" s="70" t="s">
        <v>82</v>
      </c>
      <c r="C9" s="66" t="s">
        <v>166</v>
      </c>
      <c r="D9" s="49" t="s">
        <v>118</v>
      </c>
      <c r="E9" s="5"/>
      <c r="F9" s="53"/>
      <c r="G9" s="98"/>
      <c r="H9" s="6"/>
      <c r="I9" s="6"/>
      <c r="J9" s="6"/>
      <c r="K9" s="166"/>
      <c r="L9" s="98">
        <v>0</v>
      </c>
      <c r="M9" s="6">
        <v>0</v>
      </c>
      <c r="N9" s="6">
        <v>2</v>
      </c>
      <c r="O9" s="6" t="s">
        <v>26</v>
      </c>
      <c r="P9" s="166">
        <v>2</v>
      </c>
      <c r="Q9" s="176"/>
      <c r="R9" s="16"/>
      <c r="S9" s="16"/>
      <c r="T9" s="16"/>
      <c r="U9" s="81"/>
      <c r="V9" s="86"/>
      <c r="W9" s="16"/>
      <c r="X9" s="16"/>
      <c r="Y9" s="16"/>
      <c r="Z9" s="81"/>
      <c r="AA9" s="183"/>
      <c r="AB9" s="16"/>
      <c r="AC9" s="16"/>
      <c r="AD9" s="16"/>
      <c r="AE9" s="99"/>
      <c r="AF9" s="176"/>
      <c r="AG9" s="16"/>
      <c r="AH9" s="16"/>
      <c r="AI9" s="16"/>
      <c r="AJ9" s="81"/>
      <c r="AK9" s="183"/>
      <c r="AL9" s="16"/>
      <c r="AM9" s="16"/>
      <c r="AN9" s="16"/>
      <c r="AO9" s="99"/>
      <c r="AP9" s="231" t="s">
        <v>81</v>
      </c>
      <c r="AQ9" s="230"/>
    </row>
    <row r="10" spans="2:43" ht="15">
      <c r="B10" s="70" t="s">
        <v>83</v>
      </c>
      <c r="C10" s="66" t="s">
        <v>167</v>
      </c>
      <c r="D10" s="49" t="s">
        <v>226</v>
      </c>
      <c r="E10" s="5"/>
      <c r="F10" s="53"/>
      <c r="G10" s="98"/>
      <c r="H10" s="6"/>
      <c r="I10" s="6"/>
      <c r="J10" s="6"/>
      <c r="K10" s="166"/>
      <c r="L10" s="98"/>
      <c r="M10" s="6"/>
      <c r="N10" s="6"/>
      <c r="O10" s="6"/>
      <c r="P10" s="166"/>
      <c r="Q10" s="163">
        <v>1</v>
      </c>
      <c r="R10" s="6">
        <v>2</v>
      </c>
      <c r="S10" s="6">
        <v>0</v>
      </c>
      <c r="T10" s="6" t="s">
        <v>26</v>
      </c>
      <c r="U10" s="20">
        <v>3</v>
      </c>
      <c r="V10" s="86"/>
      <c r="W10" s="16"/>
      <c r="X10" s="16"/>
      <c r="Y10" s="16"/>
      <c r="Z10" s="81"/>
      <c r="AA10" s="183"/>
      <c r="AB10" s="16"/>
      <c r="AC10" s="16"/>
      <c r="AD10" s="16"/>
      <c r="AE10" s="99"/>
      <c r="AF10" s="176"/>
      <c r="AG10" s="16"/>
      <c r="AH10" s="16"/>
      <c r="AI10" s="16"/>
      <c r="AJ10" s="81"/>
      <c r="AK10" s="183"/>
      <c r="AL10" s="16"/>
      <c r="AM10" s="16"/>
      <c r="AN10" s="16"/>
      <c r="AO10" s="99"/>
      <c r="AP10" s="229"/>
      <c r="AQ10" s="230"/>
    </row>
    <row r="11" spans="2:43" ht="12.75">
      <c r="B11" s="137" t="s">
        <v>146</v>
      </c>
      <c r="C11" s="125"/>
      <c r="D11" s="126"/>
      <c r="E11" s="127">
        <f>SUM(G11:I11,L11:N11,Q11:S11,V11:X11,AA11:AC11,AF11:AH11,AK11:AM11)</f>
        <v>31</v>
      </c>
      <c r="F11" s="128">
        <f>SUM(K11,P11,U11,Z11,AE11,AJ11,AO11)</f>
        <v>40</v>
      </c>
      <c r="G11" s="138">
        <f aca="true" t="shared" si="0" ref="G11:P11">SUM(G12:G25)</f>
        <v>0</v>
      </c>
      <c r="H11" s="139">
        <f t="shared" si="0"/>
        <v>0</v>
      </c>
      <c r="I11" s="139">
        <f t="shared" si="0"/>
        <v>0</v>
      </c>
      <c r="J11" s="139">
        <f t="shared" si="0"/>
        <v>0</v>
      </c>
      <c r="K11" s="167">
        <f t="shared" si="0"/>
        <v>0</v>
      </c>
      <c r="L11" s="138">
        <f t="shared" si="0"/>
        <v>0</v>
      </c>
      <c r="M11" s="139">
        <f t="shared" si="0"/>
        <v>0</v>
      </c>
      <c r="N11" s="139">
        <f t="shared" si="0"/>
        <v>0</v>
      </c>
      <c r="O11" s="139">
        <f t="shared" si="0"/>
        <v>0</v>
      </c>
      <c r="P11" s="167">
        <f t="shared" si="0"/>
        <v>0</v>
      </c>
      <c r="Q11" s="130">
        <f aca="true" t="shared" si="1" ref="Q11:AO11">SUM(Q12:Q25)</f>
        <v>0</v>
      </c>
      <c r="R11" s="130">
        <f t="shared" si="1"/>
        <v>0</v>
      </c>
      <c r="S11" s="130">
        <f t="shared" si="1"/>
        <v>0</v>
      </c>
      <c r="T11" s="130">
        <f t="shared" si="1"/>
        <v>0</v>
      </c>
      <c r="U11" s="132">
        <f t="shared" si="1"/>
        <v>0</v>
      </c>
      <c r="V11" s="133">
        <f t="shared" si="1"/>
        <v>6</v>
      </c>
      <c r="W11" s="130">
        <f t="shared" si="1"/>
        <v>4</v>
      </c>
      <c r="X11" s="130">
        <f t="shared" si="1"/>
        <v>2</v>
      </c>
      <c r="Y11" s="130">
        <f t="shared" si="1"/>
        <v>0</v>
      </c>
      <c r="Z11" s="132">
        <f t="shared" si="1"/>
        <v>15</v>
      </c>
      <c r="AA11" s="129">
        <f t="shared" si="1"/>
        <v>3</v>
      </c>
      <c r="AB11" s="130">
        <f t="shared" si="1"/>
        <v>1</v>
      </c>
      <c r="AC11" s="130">
        <f t="shared" si="1"/>
        <v>6</v>
      </c>
      <c r="AD11" s="130">
        <f t="shared" si="1"/>
        <v>0</v>
      </c>
      <c r="AE11" s="134">
        <f t="shared" si="1"/>
        <v>13</v>
      </c>
      <c r="AF11" s="130">
        <f t="shared" si="1"/>
        <v>5</v>
      </c>
      <c r="AG11" s="130">
        <f t="shared" si="1"/>
        <v>2</v>
      </c>
      <c r="AH11" s="130">
        <f t="shared" si="1"/>
        <v>2</v>
      </c>
      <c r="AI11" s="130">
        <f t="shared" si="1"/>
        <v>0</v>
      </c>
      <c r="AJ11" s="132">
        <f t="shared" si="1"/>
        <v>12</v>
      </c>
      <c r="AK11" s="129">
        <f t="shared" si="1"/>
        <v>0</v>
      </c>
      <c r="AL11" s="130">
        <f t="shared" si="1"/>
        <v>0</v>
      </c>
      <c r="AM11" s="130">
        <f t="shared" si="1"/>
        <v>0</v>
      </c>
      <c r="AN11" s="130">
        <f t="shared" si="1"/>
        <v>0</v>
      </c>
      <c r="AO11" s="134">
        <f t="shared" si="1"/>
        <v>0</v>
      </c>
      <c r="AP11" s="135"/>
      <c r="AQ11" s="136"/>
    </row>
    <row r="12" spans="2:43" s="219" customFormat="1" ht="14.25">
      <c r="B12" s="56" t="s">
        <v>1</v>
      </c>
      <c r="C12" s="64" t="s">
        <v>168</v>
      </c>
      <c r="D12" s="240" t="s">
        <v>119</v>
      </c>
      <c r="E12" s="236">
        <f>SUM(G12:I12,L12:N12,Q12:S12,V12:X12,AA12:AC12,AF12:AH12,AK12:AM12)</f>
        <v>3</v>
      </c>
      <c r="F12" s="237">
        <f>SUM(K12,P12,U12,Z12,AE12,AJ12,AO12)</f>
        <v>4</v>
      </c>
      <c r="G12" s="249"/>
      <c r="H12" s="238"/>
      <c r="I12" s="238"/>
      <c r="J12" s="238"/>
      <c r="K12" s="250"/>
      <c r="L12" s="249"/>
      <c r="M12" s="238"/>
      <c r="N12" s="238"/>
      <c r="O12" s="238"/>
      <c r="P12" s="250"/>
      <c r="Q12" s="235"/>
      <c r="R12" s="236"/>
      <c r="S12" s="236"/>
      <c r="T12" s="236"/>
      <c r="U12" s="237"/>
      <c r="V12" s="251">
        <v>3</v>
      </c>
      <c r="W12" s="236">
        <v>0</v>
      </c>
      <c r="X12" s="236">
        <v>0</v>
      </c>
      <c r="Y12" s="236" t="s">
        <v>20</v>
      </c>
      <c r="Z12" s="237">
        <v>4</v>
      </c>
      <c r="AA12" s="234"/>
      <c r="AB12" s="236"/>
      <c r="AC12" s="236"/>
      <c r="AD12" s="236"/>
      <c r="AE12" s="252"/>
      <c r="AF12" s="235"/>
      <c r="AG12" s="236"/>
      <c r="AH12" s="236"/>
      <c r="AI12" s="236"/>
      <c r="AJ12" s="237"/>
      <c r="AK12" s="234"/>
      <c r="AL12" s="236"/>
      <c r="AM12" s="236"/>
      <c r="AN12" s="236"/>
      <c r="AO12" s="252"/>
      <c r="AP12" s="234" t="s">
        <v>82</v>
      </c>
      <c r="AQ12" s="253"/>
    </row>
    <row r="13" spans="2:43" s="219" customFormat="1" ht="14.25">
      <c r="B13" s="56" t="s">
        <v>15</v>
      </c>
      <c r="C13" s="64" t="s">
        <v>169</v>
      </c>
      <c r="D13" s="240" t="s">
        <v>120</v>
      </c>
      <c r="E13" s="236">
        <f aca="true" t="shared" si="2" ref="E13:E25">SUM(G13:I13,L13:N13,Q13:S13,V13:X13,AA13:AC13,AF13:AH13,AK13:AM13)</f>
        <v>2</v>
      </c>
      <c r="F13" s="237">
        <f aca="true" t="shared" si="3" ref="F13:F24">SUM(K13,P13,U13,Z13,AE13,AJ13,AO13)</f>
        <v>2</v>
      </c>
      <c r="G13" s="249"/>
      <c r="H13" s="238"/>
      <c r="I13" s="238"/>
      <c r="J13" s="238"/>
      <c r="K13" s="250"/>
      <c r="L13" s="249"/>
      <c r="M13" s="238"/>
      <c r="N13" s="238"/>
      <c r="O13" s="238"/>
      <c r="P13" s="250"/>
      <c r="Q13" s="235"/>
      <c r="R13" s="236"/>
      <c r="S13" s="236"/>
      <c r="T13" s="236"/>
      <c r="U13" s="237"/>
      <c r="V13" s="251"/>
      <c r="W13" s="236"/>
      <c r="X13" s="236"/>
      <c r="Y13" s="236"/>
      <c r="Z13" s="237"/>
      <c r="AA13" s="234">
        <v>0</v>
      </c>
      <c r="AB13" s="236">
        <v>0</v>
      </c>
      <c r="AC13" s="236">
        <v>2</v>
      </c>
      <c r="AD13" s="236" t="s">
        <v>26</v>
      </c>
      <c r="AE13" s="252">
        <v>2</v>
      </c>
      <c r="AF13" s="235"/>
      <c r="AG13" s="236"/>
      <c r="AH13" s="236"/>
      <c r="AI13" s="236"/>
      <c r="AJ13" s="237"/>
      <c r="AK13" s="234"/>
      <c r="AL13" s="236"/>
      <c r="AM13" s="236"/>
      <c r="AN13" s="236"/>
      <c r="AO13" s="252"/>
      <c r="AP13" s="234" t="s">
        <v>1</v>
      </c>
      <c r="AQ13" s="253"/>
    </row>
    <row r="14" spans="2:43" ht="14.25">
      <c r="B14" s="56" t="s">
        <v>30</v>
      </c>
      <c r="C14" s="64" t="s">
        <v>170</v>
      </c>
      <c r="D14" s="47" t="s">
        <v>121</v>
      </c>
      <c r="E14" s="5">
        <f t="shared" si="2"/>
        <v>2</v>
      </c>
      <c r="F14" s="53">
        <f t="shared" si="3"/>
        <v>2</v>
      </c>
      <c r="G14" s="95"/>
      <c r="H14" s="4"/>
      <c r="I14" s="4"/>
      <c r="J14" s="4"/>
      <c r="K14" s="164"/>
      <c r="L14" s="95"/>
      <c r="M14" s="4"/>
      <c r="N14" s="4"/>
      <c r="O14" s="4"/>
      <c r="P14" s="164"/>
      <c r="Q14" s="15"/>
      <c r="R14" s="5"/>
      <c r="S14" s="5"/>
      <c r="T14" s="5"/>
      <c r="U14" s="53"/>
      <c r="V14" s="84">
        <v>1</v>
      </c>
      <c r="W14" s="5">
        <v>1</v>
      </c>
      <c r="X14" s="5">
        <v>0</v>
      </c>
      <c r="Y14" s="5" t="s">
        <v>26</v>
      </c>
      <c r="Z14" s="53">
        <v>2</v>
      </c>
      <c r="AA14" s="181"/>
      <c r="AB14" s="5"/>
      <c r="AC14" s="5"/>
      <c r="AD14" s="5"/>
      <c r="AE14" s="22"/>
      <c r="AF14" s="15"/>
      <c r="AG14" s="5"/>
      <c r="AH14" s="5"/>
      <c r="AI14" s="5"/>
      <c r="AJ14" s="53"/>
      <c r="AK14" s="181"/>
      <c r="AL14" s="5"/>
      <c r="AM14" s="5"/>
      <c r="AN14" s="5"/>
      <c r="AO14" s="22"/>
      <c r="AP14" s="68"/>
      <c r="AQ14" s="60"/>
    </row>
    <row r="15" spans="2:43" ht="14.25">
      <c r="B15" s="56" t="s">
        <v>16</v>
      </c>
      <c r="C15" s="64" t="s">
        <v>171</v>
      </c>
      <c r="D15" s="47" t="s">
        <v>122</v>
      </c>
      <c r="E15" s="5">
        <f t="shared" si="2"/>
        <v>2</v>
      </c>
      <c r="F15" s="53">
        <f t="shared" si="3"/>
        <v>2</v>
      </c>
      <c r="G15" s="95"/>
      <c r="H15" s="4"/>
      <c r="I15" s="4"/>
      <c r="J15" s="4"/>
      <c r="K15" s="164"/>
      <c r="L15" s="95"/>
      <c r="M15" s="4"/>
      <c r="N15" s="4"/>
      <c r="O15" s="4"/>
      <c r="P15" s="164"/>
      <c r="Q15" s="15"/>
      <c r="R15" s="5"/>
      <c r="S15" s="5"/>
      <c r="T15" s="5"/>
      <c r="U15" s="53"/>
      <c r="V15" s="84"/>
      <c r="W15" s="5"/>
      <c r="X15" s="5"/>
      <c r="Y15" s="5"/>
      <c r="Z15" s="53"/>
      <c r="AA15" s="181">
        <v>2</v>
      </c>
      <c r="AB15" s="5">
        <v>0</v>
      </c>
      <c r="AC15" s="5">
        <v>0</v>
      </c>
      <c r="AD15" s="5" t="s">
        <v>20</v>
      </c>
      <c r="AE15" s="22">
        <v>2</v>
      </c>
      <c r="AF15" s="15"/>
      <c r="AG15" s="5"/>
      <c r="AH15" s="5"/>
      <c r="AI15" s="5"/>
      <c r="AJ15" s="53"/>
      <c r="AK15" s="181"/>
      <c r="AL15" s="5"/>
      <c r="AM15" s="5"/>
      <c r="AN15" s="5"/>
      <c r="AO15" s="22"/>
      <c r="AP15" s="68" t="s">
        <v>30</v>
      </c>
      <c r="AQ15" s="60"/>
    </row>
    <row r="16" spans="2:43" ht="14.25">
      <c r="B16" s="56" t="s">
        <v>84</v>
      </c>
      <c r="C16" s="64" t="s">
        <v>172</v>
      </c>
      <c r="D16" s="47" t="s">
        <v>123</v>
      </c>
      <c r="E16" s="5">
        <f t="shared" si="2"/>
        <v>2</v>
      </c>
      <c r="F16" s="53">
        <f t="shared" si="3"/>
        <v>3</v>
      </c>
      <c r="G16" s="95"/>
      <c r="H16" s="4"/>
      <c r="I16" s="4"/>
      <c r="J16" s="4"/>
      <c r="K16" s="164"/>
      <c r="L16" s="95"/>
      <c r="M16" s="4"/>
      <c r="N16" s="4"/>
      <c r="O16" s="4"/>
      <c r="P16" s="164"/>
      <c r="Q16" s="15"/>
      <c r="R16" s="5"/>
      <c r="S16" s="5"/>
      <c r="T16" s="5"/>
      <c r="U16" s="53"/>
      <c r="V16" s="84">
        <v>1</v>
      </c>
      <c r="W16" s="5">
        <v>1</v>
      </c>
      <c r="X16" s="5">
        <v>0</v>
      </c>
      <c r="Y16" s="5" t="s">
        <v>20</v>
      </c>
      <c r="Z16" s="53">
        <v>3</v>
      </c>
      <c r="AA16" s="181"/>
      <c r="AB16" s="5"/>
      <c r="AC16" s="5"/>
      <c r="AD16" s="5"/>
      <c r="AE16" s="22"/>
      <c r="AF16" s="15"/>
      <c r="AG16" s="5"/>
      <c r="AH16" s="5"/>
      <c r="AI16" s="5"/>
      <c r="AJ16" s="53"/>
      <c r="AK16" s="181"/>
      <c r="AL16" s="5"/>
      <c r="AM16" s="5"/>
      <c r="AN16" s="5"/>
      <c r="AO16" s="22"/>
      <c r="AP16" s="68"/>
      <c r="AQ16" s="60"/>
    </row>
    <row r="17" spans="2:43" ht="14.25">
      <c r="B17" s="56" t="s">
        <v>18</v>
      </c>
      <c r="C17" s="64" t="s">
        <v>173</v>
      </c>
      <c r="D17" s="47" t="s">
        <v>124</v>
      </c>
      <c r="E17" s="5">
        <f t="shared" si="2"/>
        <v>2</v>
      </c>
      <c r="F17" s="53">
        <f t="shared" si="3"/>
        <v>3</v>
      </c>
      <c r="G17" s="95"/>
      <c r="H17" s="4"/>
      <c r="I17" s="4"/>
      <c r="J17" s="4"/>
      <c r="K17" s="164"/>
      <c r="L17" s="95"/>
      <c r="M17" s="4"/>
      <c r="N17" s="4"/>
      <c r="O17" s="4"/>
      <c r="P17" s="164"/>
      <c r="Q17" s="15"/>
      <c r="R17" s="5"/>
      <c r="S17" s="5"/>
      <c r="T17" s="5"/>
      <c r="U17" s="53"/>
      <c r="V17" s="84"/>
      <c r="W17" s="5"/>
      <c r="X17" s="5"/>
      <c r="Y17" s="5"/>
      <c r="Z17" s="53"/>
      <c r="AA17" s="181">
        <v>1</v>
      </c>
      <c r="AB17" s="5">
        <v>1</v>
      </c>
      <c r="AC17" s="5">
        <v>0</v>
      </c>
      <c r="AD17" s="5" t="s">
        <v>20</v>
      </c>
      <c r="AE17" s="22">
        <v>3</v>
      </c>
      <c r="AF17" s="15"/>
      <c r="AG17" s="5"/>
      <c r="AH17" s="5"/>
      <c r="AI17" s="5"/>
      <c r="AJ17" s="53"/>
      <c r="AK17" s="181"/>
      <c r="AL17" s="5"/>
      <c r="AM17" s="5"/>
      <c r="AN17" s="5"/>
      <c r="AO17" s="22"/>
      <c r="AP17" s="68" t="s">
        <v>84</v>
      </c>
      <c r="AQ17" s="60"/>
    </row>
    <row r="18" spans="2:43" ht="14.25">
      <c r="B18" s="56" t="s">
        <v>85</v>
      </c>
      <c r="C18" s="64" t="s">
        <v>159</v>
      </c>
      <c r="D18" s="47" t="s">
        <v>28</v>
      </c>
      <c r="E18" s="5">
        <f>SUM(G18:I18,L18:N18,Q18:S18,V18:X18,AA18:AC18,AF18:AH18,AK18:AM18)</f>
        <v>2</v>
      </c>
      <c r="F18" s="53">
        <f>SUM(K18,P18,U18,Z18,AE18,AJ18,AO18)</f>
        <v>2</v>
      </c>
      <c r="G18" s="95"/>
      <c r="H18" s="4"/>
      <c r="I18" s="4"/>
      <c r="J18" s="4"/>
      <c r="K18" s="164"/>
      <c r="L18" s="95"/>
      <c r="M18" s="4"/>
      <c r="N18" s="4"/>
      <c r="O18" s="4"/>
      <c r="P18" s="164"/>
      <c r="Q18" s="15"/>
      <c r="R18" s="5"/>
      <c r="S18" s="5"/>
      <c r="T18" s="5"/>
      <c r="U18" s="53"/>
      <c r="V18" s="84"/>
      <c r="W18" s="5"/>
      <c r="X18" s="5"/>
      <c r="Y18" s="5"/>
      <c r="Z18" s="53"/>
      <c r="AA18" s="181"/>
      <c r="AB18" s="5"/>
      <c r="AC18" s="5"/>
      <c r="AD18" s="5"/>
      <c r="AE18" s="22"/>
      <c r="AF18" s="181">
        <v>2</v>
      </c>
      <c r="AG18" s="5">
        <v>0</v>
      </c>
      <c r="AH18" s="5">
        <v>0</v>
      </c>
      <c r="AI18" s="5" t="s">
        <v>20</v>
      </c>
      <c r="AJ18" s="22">
        <v>2</v>
      </c>
      <c r="AK18" s="181"/>
      <c r="AL18" s="5"/>
      <c r="AM18" s="5"/>
      <c r="AN18" s="5"/>
      <c r="AO18" s="22"/>
      <c r="AP18" s="69"/>
      <c r="AQ18" s="60"/>
    </row>
    <row r="19" spans="2:43" ht="14.25">
      <c r="B19" s="56" t="s">
        <v>86</v>
      </c>
      <c r="C19" s="64" t="s">
        <v>174</v>
      </c>
      <c r="D19" s="47" t="s">
        <v>9</v>
      </c>
      <c r="E19" s="5">
        <f t="shared" si="2"/>
        <v>2</v>
      </c>
      <c r="F19" s="53">
        <f t="shared" si="3"/>
        <v>2</v>
      </c>
      <c r="G19" s="95"/>
      <c r="H19" s="4"/>
      <c r="I19" s="4"/>
      <c r="J19" s="4"/>
      <c r="K19" s="164"/>
      <c r="L19" s="95"/>
      <c r="M19" s="4"/>
      <c r="N19" s="4"/>
      <c r="O19" s="4"/>
      <c r="P19" s="164"/>
      <c r="Q19" s="15"/>
      <c r="R19" s="5"/>
      <c r="S19" s="5"/>
      <c r="T19" s="5"/>
      <c r="U19" s="53"/>
      <c r="V19" s="84">
        <v>1</v>
      </c>
      <c r="W19" s="5">
        <v>1</v>
      </c>
      <c r="X19" s="5">
        <v>0</v>
      </c>
      <c r="Y19" s="5" t="s">
        <v>26</v>
      </c>
      <c r="Z19" s="53">
        <v>2</v>
      </c>
      <c r="AA19" s="181"/>
      <c r="AB19" s="5"/>
      <c r="AC19" s="5"/>
      <c r="AD19" s="5"/>
      <c r="AE19" s="22"/>
      <c r="AF19" s="15"/>
      <c r="AG19" s="5"/>
      <c r="AH19" s="5"/>
      <c r="AI19" s="5"/>
      <c r="AJ19" s="53"/>
      <c r="AK19" s="181"/>
      <c r="AL19" s="5"/>
      <c r="AM19" s="5"/>
      <c r="AN19" s="5"/>
      <c r="AO19" s="22"/>
      <c r="AP19" s="68"/>
      <c r="AQ19" s="60"/>
    </row>
    <row r="20" spans="2:43" ht="14.25">
      <c r="B20" s="56" t="s">
        <v>87</v>
      </c>
      <c r="C20" s="64" t="s">
        <v>175</v>
      </c>
      <c r="D20" s="47" t="s">
        <v>10</v>
      </c>
      <c r="E20" s="5">
        <f t="shared" si="2"/>
        <v>3</v>
      </c>
      <c r="F20" s="53">
        <f t="shared" si="3"/>
        <v>4</v>
      </c>
      <c r="G20" s="95"/>
      <c r="H20" s="4"/>
      <c r="I20" s="4"/>
      <c r="J20" s="4"/>
      <c r="K20" s="164"/>
      <c r="L20" s="95"/>
      <c r="M20" s="4"/>
      <c r="N20" s="4"/>
      <c r="O20" s="4"/>
      <c r="P20" s="164"/>
      <c r="Q20" s="15"/>
      <c r="R20" s="5"/>
      <c r="S20" s="5"/>
      <c r="T20" s="5"/>
      <c r="U20" s="53"/>
      <c r="V20" s="84">
        <v>0</v>
      </c>
      <c r="W20" s="5">
        <v>1</v>
      </c>
      <c r="X20" s="5">
        <v>2</v>
      </c>
      <c r="Y20" s="5" t="s">
        <v>26</v>
      </c>
      <c r="Z20" s="53">
        <v>4</v>
      </c>
      <c r="AA20" s="181"/>
      <c r="AB20" s="5"/>
      <c r="AC20" s="5"/>
      <c r="AD20" s="5"/>
      <c r="AE20" s="22"/>
      <c r="AF20" s="15"/>
      <c r="AG20" s="5"/>
      <c r="AH20" s="5"/>
      <c r="AI20" s="5"/>
      <c r="AJ20" s="53"/>
      <c r="AK20" s="181"/>
      <c r="AL20" s="5"/>
      <c r="AM20" s="5"/>
      <c r="AN20" s="5"/>
      <c r="AO20" s="22"/>
      <c r="AP20" s="68"/>
      <c r="AQ20" s="60"/>
    </row>
    <row r="21" spans="2:43" ht="14.25">
      <c r="B21" s="56" t="s">
        <v>88</v>
      </c>
      <c r="C21" s="64" t="s">
        <v>176</v>
      </c>
      <c r="D21" s="47" t="s">
        <v>11</v>
      </c>
      <c r="E21" s="5">
        <f t="shared" si="2"/>
        <v>2</v>
      </c>
      <c r="F21" s="53">
        <f t="shared" si="3"/>
        <v>4</v>
      </c>
      <c r="G21" s="95"/>
      <c r="H21" s="4"/>
      <c r="I21" s="4"/>
      <c r="J21" s="4"/>
      <c r="K21" s="164"/>
      <c r="L21" s="95"/>
      <c r="M21" s="4"/>
      <c r="N21" s="4"/>
      <c r="O21" s="4"/>
      <c r="P21" s="164"/>
      <c r="Q21" s="15"/>
      <c r="R21" s="5"/>
      <c r="S21" s="5"/>
      <c r="T21" s="5"/>
      <c r="U21" s="53"/>
      <c r="V21" s="84"/>
      <c r="W21" s="5"/>
      <c r="X21" s="5"/>
      <c r="Y21" s="5"/>
      <c r="Z21" s="53"/>
      <c r="AA21" s="181">
        <v>0</v>
      </c>
      <c r="AB21" s="5">
        <v>0</v>
      </c>
      <c r="AC21" s="5">
        <v>2</v>
      </c>
      <c r="AD21" s="5" t="s">
        <v>26</v>
      </c>
      <c r="AE21" s="22">
        <v>4</v>
      </c>
      <c r="AF21" s="15"/>
      <c r="AG21" s="5"/>
      <c r="AH21" s="5"/>
      <c r="AI21" s="5"/>
      <c r="AJ21" s="53"/>
      <c r="AK21" s="181"/>
      <c r="AL21" s="5"/>
      <c r="AM21" s="5"/>
      <c r="AN21" s="5"/>
      <c r="AO21" s="22"/>
      <c r="AP21" s="68"/>
      <c r="AQ21" s="60"/>
    </row>
    <row r="22" spans="2:43" ht="14.25">
      <c r="B22" s="56" t="s">
        <v>89</v>
      </c>
      <c r="C22" s="64" t="s">
        <v>177</v>
      </c>
      <c r="D22" s="47" t="s">
        <v>12</v>
      </c>
      <c r="E22" s="5">
        <f t="shared" si="2"/>
        <v>2</v>
      </c>
      <c r="F22" s="53">
        <f t="shared" si="3"/>
        <v>2</v>
      </c>
      <c r="G22" s="95"/>
      <c r="H22" s="4"/>
      <c r="I22" s="4"/>
      <c r="J22" s="4"/>
      <c r="K22" s="164"/>
      <c r="L22" s="95"/>
      <c r="M22" s="4"/>
      <c r="N22" s="4"/>
      <c r="O22" s="4"/>
      <c r="P22" s="164"/>
      <c r="Q22" s="15"/>
      <c r="R22" s="5"/>
      <c r="S22" s="5"/>
      <c r="T22" s="5"/>
      <c r="U22" s="53"/>
      <c r="V22" s="84"/>
      <c r="W22" s="5"/>
      <c r="X22" s="5"/>
      <c r="Y22" s="5"/>
      <c r="Z22" s="53"/>
      <c r="AA22" s="181"/>
      <c r="AB22" s="5"/>
      <c r="AC22" s="5"/>
      <c r="AD22" s="5"/>
      <c r="AE22" s="22"/>
      <c r="AF22" s="15">
        <v>1</v>
      </c>
      <c r="AG22" s="5">
        <v>1</v>
      </c>
      <c r="AH22" s="5">
        <v>0</v>
      </c>
      <c r="AI22" s="5" t="s">
        <v>20</v>
      </c>
      <c r="AJ22" s="53">
        <v>2</v>
      </c>
      <c r="AK22" s="181"/>
      <c r="AL22" s="5"/>
      <c r="AM22" s="5"/>
      <c r="AN22" s="5"/>
      <c r="AO22" s="22"/>
      <c r="AP22" s="68"/>
      <c r="AQ22" s="60"/>
    </row>
    <row r="23" spans="1:43" ht="14.25">
      <c r="A23" s="11"/>
      <c r="B23" s="56" t="s">
        <v>90</v>
      </c>
      <c r="C23" s="64" t="s">
        <v>178</v>
      </c>
      <c r="D23" s="47" t="s">
        <v>13</v>
      </c>
      <c r="E23" s="5">
        <f t="shared" si="2"/>
        <v>3</v>
      </c>
      <c r="F23" s="53">
        <f t="shared" si="3"/>
        <v>3</v>
      </c>
      <c r="G23" s="95"/>
      <c r="H23" s="4"/>
      <c r="I23" s="4"/>
      <c r="J23" s="4"/>
      <c r="K23" s="164"/>
      <c r="L23" s="95"/>
      <c r="M23" s="4"/>
      <c r="N23" s="4"/>
      <c r="O23" s="4"/>
      <c r="P23" s="164"/>
      <c r="Q23" s="15"/>
      <c r="R23" s="5"/>
      <c r="S23" s="5"/>
      <c r="T23" s="5"/>
      <c r="U23" s="53"/>
      <c r="V23" s="84"/>
      <c r="W23" s="5"/>
      <c r="X23" s="5"/>
      <c r="Y23" s="5"/>
      <c r="Z23" s="53"/>
      <c r="AA23" s="181"/>
      <c r="AB23" s="5"/>
      <c r="AC23" s="5"/>
      <c r="AD23" s="5"/>
      <c r="AE23" s="22"/>
      <c r="AF23" s="15">
        <v>2</v>
      </c>
      <c r="AG23" s="5">
        <v>1</v>
      </c>
      <c r="AH23" s="5">
        <v>0</v>
      </c>
      <c r="AI23" s="5" t="s">
        <v>26</v>
      </c>
      <c r="AJ23" s="53">
        <v>3</v>
      </c>
      <c r="AK23" s="181"/>
      <c r="AL23" s="5"/>
      <c r="AM23" s="5"/>
      <c r="AN23" s="5"/>
      <c r="AO23" s="22"/>
      <c r="AP23" s="68"/>
      <c r="AQ23" s="60"/>
    </row>
    <row r="24" spans="2:43" ht="14.25">
      <c r="B24" s="56" t="s">
        <v>91</v>
      </c>
      <c r="C24" s="64" t="s">
        <v>179</v>
      </c>
      <c r="D24" s="47" t="s">
        <v>25</v>
      </c>
      <c r="E24" s="5">
        <f t="shared" si="2"/>
        <v>2</v>
      </c>
      <c r="F24" s="53">
        <f t="shared" si="3"/>
        <v>2</v>
      </c>
      <c r="G24" s="95"/>
      <c r="H24" s="4"/>
      <c r="I24" s="4"/>
      <c r="J24" s="4"/>
      <c r="K24" s="164"/>
      <c r="L24" s="95"/>
      <c r="M24" s="4"/>
      <c r="N24" s="4"/>
      <c r="O24" s="4"/>
      <c r="P24" s="164"/>
      <c r="Q24" s="15"/>
      <c r="R24" s="5"/>
      <c r="S24" s="5"/>
      <c r="T24" s="5"/>
      <c r="U24" s="53"/>
      <c r="V24" s="84"/>
      <c r="W24" s="5"/>
      <c r="X24" s="5"/>
      <c r="Y24" s="5"/>
      <c r="Z24" s="53"/>
      <c r="AA24" s="181">
        <v>0</v>
      </c>
      <c r="AB24" s="5">
        <v>0</v>
      </c>
      <c r="AC24" s="5">
        <v>2</v>
      </c>
      <c r="AD24" s="5" t="s">
        <v>26</v>
      </c>
      <c r="AE24" s="22">
        <v>2</v>
      </c>
      <c r="AF24" s="15"/>
      <c r="AG24" s="5"/>
      <c r="AH24" s="5"/>
      <c r="AI24" s="5"/>
      <c r="AJ24" s="53"/>
      <c r="AK24" s="181"/>
      <c r="AL24" s="5"/>
      <c r="AM24" s="5"/>
      <c r="AN24" s="5"/>
      <c r="AO24" s="22"/>
      <c r="AP24" s="68" t="s">
        <v>30</v>
      </c>
      <c r="AQ24" s="60"/>
    </row>
    <row r="25" spans="2:43" ht="14.25">
      <c r="B25" s="56" t="s">
        <v>92</v>
      </c>
      <c r="C25" s="65" t="s">
        <v>180</v>
      </c>
      <c r="D25" s="48" t="s">
        <v>229</v>
      </c>
      <c r="E25" s="5">
        <f t="shared" si="2"/>
        <v>2</v>
      </c>
      <c r="F25" s="53">
        <f>SUM(K25,P25,U25,Z25,AE25,AJ25,AO25)</f>
        <v>5</v>
      </c>
      <c r="G25" s="95"/>
      <c r="H25" s="19"/>
      <c r="I25" s="19"/>
      <c r="J25" s="19"/>
      <c r="K25" s="168"/>
      <c r="L25" s="95"/>
      <c r="M25" s="19"/>
      <c r="N25" s="19"/>
      <c r="O25" s="19"/>
      <c r="P25" s="168"/>
      <c r="Q25" s="15"/>
      <c r="R25" s="15"/>
      <c r="S25" s="15"/>
      <c r="T25" s="15"/>
      <c r="U25" s="82"/>
      <c r="V25" s="84"/>
      <c r="W25" s="15"/>
      <c r="X25" s="15"/>
      <c r="Y25" s="15"/>
      <c r="Z25" s="82"/>
      <c r="AA25" s="181"/>
      <c r="AB25" s="15"/>
      <c r="AC25" s="15"/>
      <c r="AD25" s="15"/>
      <c r="AE25" s="100"/>
      <c r="AF25" s="15">
        <v>0</v>
      </c>
      <c r="AG25" s="15">
        <v>0</v>
      </c>
      <c r="AH25" s="15">
        <v>2</v>
      </c>
      <c r="AI25" s="15" t="s">
        <v>26</v>
      </c>
      <c r="AJ25" s="82">
        <v>5</v>
      </c>
      <c r="AK25" s="181"/>
      <c r="AL25" s="15"/>
      <c r="AM25" s="15"/>
      <c r="AN25" s="15"/>
      <c r="AO25" s="100"/>
      <c r="AP25" s="68"/>
      <c r="AQ25" s="60"/>
    </row>
    <row r="26" spans="2:43" ht="12.75">
      <c r="B26" s="137" t="s">
        <v>230</v>
      </c>
      <c r="C26" s="125"/>
      <c r="D26" s="126"/>
      <c r="E26" s="131">
        <f>SUM(G26:I26,L26:N26,Q26:S26,V26:X26,AA26:AC26,AF26:AH26,AK26:AM26)</f>
        <v>44</v>
      </c>
      <c r="F26" s="215">
        <f>SUM(K26,P26,U26,Z26,AE26,AJ26,AO26)</f>
        <v>50</v>
      </c>
      <c r="G26" s="129">
        <f>SUM(G27:G41)</f>
        <v>0</v>
      </c>
      <c r="H26" s="130">
        <f>SUM(H27:H41)</f>
        <v>0</v>
      </c>
      <c r="I26" s="130">
        <f>SUM(I27:I41)</f>
        <v>0</v>
      </c>
      <c r="J26" s="130"/>
      <c r="K26" s="130">
        <f>SUM(K27:K41)</f>
        <v>0</v>
      </c>
      <c r="L26" s="129">
        <f>SUM(L27:L41)</f>
        <v>0</v>
      </c>
      <c r="M26" s="130">
        <f>SUM(M27:M41)</f>
        <v>0</v>
      </c>
      <c r="N26" s="130">
        <f>SUM(N27:N41)</f>
        <v>0</v>
      </c>
      <c r="O26" s="130"/>
      <c r="P26" s="130">
        <f>SUM(P27:P41)</f>
        <v>0</v>
      </c>
      <c r="Q26" s="129">
        <f>SUM(Q27:Q41)</f>
        <v>0</v>
      </c>
      <c r="R26" s="130">
        <f>SUM(R27:R41)</f>
        <v>0</v>
      </c>
      <c r="S26" s="130">
        <f>SUM(S27:S41)</f>
        <v>0</v>
      </c>
      <c r="T26" s="130"/>
      <c r="U26" s="222">
        <f>SUM(U27:U41)</f>
        <v>0</v>
      </c>
      <c r="V26" s="133">
        <f>SUM(V27:V41)</f>
        <v>5</v>
      </c>
      <c r="W26" s="130">
        <f>SUM(W27:W41)</f>
        <v>7</v>
      </c>
      <c r="X26" s="130">
        <f>SUM(X27:X41)</f>
        <v>1</v>
      </c>
      <c r="Y26" s="130"/>
      <c r="Z26" s="130">
        <f>SUM(Z27:Z41)</f>
        <v>15</v>
      </c>
      <c r="AA26" s="129">
        <f>SUM(AA27:AA41)</f>
        <v>6</v>
      </c>
      <c r="AB26" s="130">
        <f>SUM(AB27:AB41)</f>
        <v>7</v>
      </c>
      <c r="AC26" s="130">
        <f>SUM(AC27:AC41)</f>
        <v>1</v>
      </c>
      <c r="AD26" s="130"/>
      <c r="AE26" s="130">
        <f>SUM(AE27:AE41)</f>
        <v>17</v>
      </c>
      <c r="AF26" s="129">
        <f>SUM(AF27:AF41)</f>
        <v>6</v>
      </c>
      <c r="AG26" s="130">
        <f>SUM(AG27:AG41)</f>
        <v>5</v>
      </c>
      <c r="AH26" s="130">
        <f>SUM(AH27:AH41)</f>
        <v>6</v>
      </c>
      <c r="AI26" s="130"/>
      <c r="AJ26" s="130">
        <f>SUM(AJ27:AJ41)</f>
        <v>18</v>
      </c>
      <c r="AK26" s="129">
        <f>SUM(AK27:AK41)</f>
        <v>0</v>
      </c>
      <c r="AL26" s="130">
        <f>SUM(AL27:AL41)</f>
        <v>0</v>
      </c>
      <c r="AM26" s="130">
        <f>SUM(AM27:AM41)</f>
        <v>0</v>
      </c>
      <c r="AN26" s="130"/>
      <c r="AO26" s="223">
        <f>SUM(AO27:AO41)</f>
        <v>0</v>
      </c>
      <c r="AP26" s="135"/>
      <c r="AQ26" s="136"/>
    </row>
    <row r="27" spans="1:43" ht="14.25">
      <c r="A27" s="11"/>
      <c r="B27" s="56" t="s">
        <v>93</v>
      </c>
      <c r="C27" s="64" t="s">
        <v>182</v>
      </c>
      <c r="D27" s="47" t="s">
        <v>42</v>
      </c>
      <c r="E27" s="5">
        <f>SUM(G27:I27,L27:N27,Q27:S27,V27:X27,AA27:AC27,AF27:AH27,AK27:AM27)</f>
        <v>2</v>
      </c>
      <c r="F27" s="53">
        <f>SUM(K27,P27,U27,Z27,AE27,AJ27,AO27)</f>
        <v>2</v>
      </c>
      <c r="G27" s="95"/>
      <c r="H27" s="4"/>
      <c r="I27" s="4"/>
      <c r="J27" s="4"/>
      <c r="K27" s="164"/>
      <c r="L27" s="95"/>
      <c r="M27" s="4"/>
      <c r="N27" s="4"/>
      <c r="O27" s="4"/>
      <c r="P27" s="164"/>
      <c r="Q27" s="15"/>
      <c r="R27" s="5"/>
      <c r="S27" s="5"/>
      <c r="T27" s="5"/>
      <c r="U27" s="53"/>
      <c r="V27" s="84">
        <v>1</v>
      </c>
      <c r="W27" s="5">
        <v>1</v>
      </c>
      <c r="X27" s="5">
        <v>0</v>
      </c>
      <c r="Y27" s="5" t="s">
        <v>20</v>
      </c>
      <c r="Z27" s="53">
        <v>2</v>
      </c>
      <c r="AA27" s="181"/>
      <c r="AB27" s="5"/>
      <c r="AC27" s="5"/>
      <c r="AD27" s="5"/>
      <c r="AE27" s="22"/>
      <c r="AF27" s="15"/>
      <c r="AG27" s="5"/>
      <c r="AH27" s="5"/>
      <c r="AI27" s="5"/>
      <c r="AJ27" s="53"/>
      <c r="AK27" s="181"/>
      <c r="AL27" s="5"/>
      <c r="AM27" s="5"/>
      <c r="AN27" s="5"/>
      <c r="AO27" s="22"/>
      <c r="AP27" s="67"/>
      <c r="AQ27" s="62"/>
    </row>
    <row r="28" spans="1:43" ht="14.25">
      <c r="A28" s="11"/>
      <c r="B28" s="56" t="s">
        <v>94</v>
      </c>
      <c r="C28" s="64" t="s">
        <v>183</v>
      </c>
      <c r="D28" s="47" t="s">
        <v>158</v>
      </c>
      <c r="E28" s="5">
        <f>SUM(G28:I28,L28:N28,Q28:S28,V28:X28,AA28:AC28,AF28:AH28,AK28:AM28)</f>
        <v>2</v>
      </c>
      <c r="F28" s="53">
        <f>SUM(K28,P28,U28,Z28,AE28,AJ28,AO28)</f>
        <v>2</v>
      </c>
      <c r="G28" s="95"/>
      <c r="H28" s="4"/>
      <c r="I28" s="4"/>
      <c r="J28" s="4"/>
      <c r="K28" s="164"/>
      <c r="L28" s="95"/>
      <c r="M28" s="4"/>
      <c r="N28" s="4"/>
      <c r="O28" s="4"/>
      <c r="P28" s="164"/>
      <c r="Q28" s="15"/>
      <c r="R28" s="5"/>
      <c r="S28" s="5"/>
      <c r="T28" s="5"/>
      <c r="U28" s="53"/>
      <c r="V28" s="84"/>
      <c r="W28" s="5"/>
      <c r="X28" s="5"/>
      <c r="Y28" s="5"/>
      <c r="Z28" s="53"/>
      <c r="AA28" s="181">
        <v>1</v>
      </c>
      <c r="AB28" s="5">
        <v>1</v>
      </c>
      <c r="AC28" s="5">
        <v>0</v>
      </c>
      <c r="AD28" s="5" t="s">
        <v>20</v>
      </c>
      <c r="AE28" s="22">
        <v>2</v>
      </c>
      <c r="AF28" s="15"/>
      <c r="AG28" s="5"/>
      <c r="AH28" s="5"/>
      <c r="AI28" s="5"/>
      <c r="AJ28" s="53"/>
      <c r="AK28" s="181"/>
      <c r="AL28" s="5"/>
      <c r="AM28" s="5"/>
      <c r="AN28" s="5"/>
      <c r="AO28" s="22"/>
      <c r="AP28" s="67" t="s">
        <v>93</v>
      </c>
      <c r="AQ28" s="62"/>
    </row>
    <row r="29" spans="1:43" ht="14.25">
      <c r="A29" s="11"/>
      <c r="B29" s="56" t="s">
        <v>95</v>
      </c>
      <c r="C29" s="64" t="s">
        <v>128</v>
      </c>
      <c r="D29" s="47" t="s">
        <v>112</v>
      </c>
      <c r="E29" s="5">
        <f aca="true" t="shared" si="4" ref="E29:E39">SUM(G29:I29,L29:N29,Q29:S29,V29:X29,AA29:AC29,AF29:AH29,AK29:AM29)</f>
        <v>3</v>
      </c>
      <c r="F29" s="53">
        <f aca="true" t="shared" si="5" ref="F29:F39">SUM(K29,P29,U29,Z29,AE29,AJ29,AO29)</f>
        <v>4</v>
      </c>
      <c r="G29" s="95"/>
      <c r="H29" s="4"/>
      <c r="I29" s="4"/>
      <c r="J29" s="4"/>
      <c r="K29" s="164"/>
      <c r="L29" s="95"/>
      <c r="M29" s="4"/>
      <c r="N29" s="4"/>
      <c r="O29" s="4"/>
      <c r="P29" s="164"/>
      <c r="Q29" s="15"/>
      <c r="R29" s="5"/>
      <c r="S29" s="5"/>
      <c r="T29" s="5"/>
      <c r="U29" s="53"/>
      <c r="V29" s="84">
        <v>1</v>
      </c>
      <c r="W29" s="5">
        <v>2</v>
      </c>
      <c r="X29" s="5">
        <v>0</v>
      </c>
      <c r="Y29" s="5" t="s">
        <v>26</v>
      </c>
      <c r="Z29" s="53">
        <v>4</v>
      </c>
      <c r="AA29" s="181"/>
      <c r="AB29" s="5"/>
      <c r="AC29" s="5"/>
      <c r="AD29" s="5"/>
      <c r="AE29" s="22"/>
      <c r="AF29" s="15"/>
      <c r="AG29" s="5"/>
      <c r="AH29" s="5"/>
      <c r="AI29" s="5"/>
      <c r="AJ29" s="53"/>
      <c r="AK29" s="181"/>
      <c r="AL29" s="5"/>
      <c r="AM29" s="5"/>
      <c r="AN29" s="5"/>
      <c r="AO29" s="22"/>
      <c r="AP29" s="68"/>
      <c r="AQ29" s="60"/>
    </row>
    <row r="30" spans="1:43" ht="14.25">
      <c r="A30" s="11"/>
      <c r="B30" s="56" t="s">
        <v>96</v>
      </c>
      <c r="C30" s="64" t="s">
        <v>129</v>
      </c>
      <c r="D30" s="47" t="s">
        <v>113</v>
      </c>
      <c r="E30" s="5">
        <f t="shared" si="4"/>
        <v>3</v>
      </c>
      <c r="F30" s="53">
        <f t="shared" si="5"/>
        <v>4</v>
      </c>
      <c r="G30" s="95"/>
      <c r="H30" s="4"/>
      <c r="I30" s="4"/>
      <c r="J30" s="4"/>
      <c r="K30" s="164"/>
      <c r="L30" s="95"/>
      <c r="M30" s="4"/>
      <c r="N30" s="4"/>
      <c r="O30" s="4"/>
      <c r="P30" s="164"/>
      <c r="Q30" s="15"/>
      <c r="R30" s="5"/>
      <c r="S30" s="5"/>
      <c r="T30" s="5"/>
      <c r="U30" s="53"/>
      <c r="V30" s="84"/>
      <c r="W30" s="5"/>
      <c r="X30" s="5"/>
      <c r="Y30" s="5"/>
      <c r="Z30" s="53"/>
      <c r="AA30" s="181">
        <v>1</v>
      </c>
      <c r="AB30" s="5">
        <v>2</v>
      </c>
      <c r="AC30" s="5">
        <v>0</v>
      </c>
      <c r="AD30" s="5" t="s">
        <v>26</v>
      </c>
      <c r="AE30" s="22">
        <v>4</v>
      </c>
      <c r="AF30" s="15"/>
      <c r="AG30" s="5"/>
      <c r="AH30" s="5"/>
      <c r="AI30" s="5"/>
      <c r="AJ30" s="53"/>
      <c r="AK30" s="181"/>
      <c r="AL30" s="5"/>
      <c r="AM30" s="5"/>
      <c r="AN30" s="5"/>
      <c r="AO30" s="22"/>
      <c r="AP30" s="68" t="s">
        <v>95</v>
      </c>
      <c r="AQ30" s="60"/>
    </row>
    <row r="31" spans="1:44" ht="14.25">
      <c r="A31" s="11"/>
      <c r="B31" s="56" t="s">
        <v>97</v>
      </c>
      <c r="C31" s="64" t="s">
        <v>130</v>
      </c>
      <c r="D31" s="47" t="s">
        <v>21</v>
      </c>
      <c r="E31" s="5">
        <f t="shared" si="4"/>
        <v>3</v>
      </c>
      <c r="F31" s="53">
        <f t="shared" si="5"/>
        <v>4</v>
      </c>
      <c r="G31" s="95"/>
      <c r="H31" s="4"/>
      <c r="I31" s="4"/>
      <c r="J31" s="4"/>
      <c r="K31" s="164"/>
      <c r="L31" s="95"/>
      <c r="M31" s="4"/>
      <c r="N31" s="4"/>
      <c r="O31" s="4"/>
      <c r="P31" s="164"/>
      <c r="Q31" s="15"/>
      <c r="R31" s="5"/>
      <c r="S31" s="5"/>
      <c r="T31" s="5"/>
      <c r="U31" s="53"/>
      <c r="V31" s="84">
        <v>2</v>
      </c>
      <c r="W31" s="5">
        <v>0</v>
      </c>
      <c r="X31" s="5">
        <v>1</v>
      </c>
      <c r="Y31" s="5" t="s">
        <v>20</v>
      </c>
      <c r="Z31" s="53">
        <v>4</v>
      </c>
      <c r="AA31" s="181"/>
      <c r="AB31" s="5"/>
      <c r="AC31" s="5"/>
      <c r="AD31" s="5"/>
      <c r="AE31" s="22"/>
      <c r="AF31" s="15"/>
      <c r="AG31" s="5"/>
      <c r="AH31" s="5"/>
      <c r="AI31" s="5"/>
      <c r="AJ31" s="53"/>
      <c r="AK31" s="181"/>
      <c r="AL31" s="5"/>
      <c r="AM31" s="5"/>
      <c r="AN31" s="5"/>
      <c r="AO31" s="22"/>
      <c r="AP31" s="68"/>
      <c r="AQ31" s="60"/>
      <c r="AR31" s="11"/>
    </row>
    <row r="32" spans="1:44" ht="14.25">
      <c r="A32" s="11"/>
      <c r="B32" s="56" t="s">
        <v>98</v>
      </c>
      <c r="C32" s="64" t="s">
        <v>131</v>
      </c>
      <c r="D32" s="47" t="s">
        <v>24</v>
      </c>
      <c r="E32" s="5">
        <f t="shared" si="4"/>
        <v>3</v>
      </c>
      <c r="F32" s="53">
        <f t="shared" si="5"/>
        <v>4</v>
      </c>
      <c r="G32" s="95"/>
      <c r="H32" s="4"/>
      <c r="I32" s="4"/>
      <c r="J32" s="4"/>
      <c r="K32" s="164"/>
      <c r="L32" s="95"/>
      <c r="M32" s="4"/>
      <c r="N32" s="4"/>
      <c r="O32" s="4"/>
      <c r="P32" s="164"/>
      <c r="Q32" s="15"/>
      <c r="R32" s="5"/>
      <c r="S32" s="5"/>
      <c r="T32" s="5"/>
      <c r="U32" s="53"/>
      <c r="V32" s="84"/>
      <c r="W32" s="5"/>
      <c r="X32" s="5"/>
      <c r="Y32" s="5"/>
      <c r="Z32" s="53"/>
      <c r="AA32" s="181">
        <v>2</v>
      </c>
      <c r="AB32" s="5">
        <v>0</v>
      </c>
      <c r="AC32" s="5">
        <v>1</v>
      </c>
      <c r="AD32" s="5" t="s">
        <v>20</v>
      </c>
      <c r="AE32" s="22">
        <v>4</v>
      </c>
      <c r="AF32" s="15"/>
      <c r="AG32" s="5"/>
      <c r="AH32" s="5"/>
      <c r="AI32" s="5"/>
      <c r="AJ32" s="53"/>
      <c r="AK32" s="181"/>
      <c r="AL32" s="5"/>
      <c r="AM32" s="5"/>
      <c r="AN32" s="5"/>
      <c r="AO32" s="22"/>
      <c r="AP32" s="68"/>
      <c r="AQ32" s="60"/>
      <c r="AR32" s="11"/>
    </row>
    <row r="33" spans="1:44" ht="14.25">
      <c r="A33" s="11"/>
      <c r="B33" s="56" t="s">
        <v>99</v>
      </c>
      <c r="C33" s="64" t="s">
        <v>132</v>
      </c>
      <c r="D33" s="47" t="s">
        <v>22</v>
      </c>
      <c r="E33" s="5">
        <f t="shared" si="4"/>
        <v>3</v>
      </c>
      <c r="F33" s="53">
        <f t="shared" si="5"/>
        <v>4</v>
      </c>
      <c r="G33" s="95"/>
      <c r="H33" s="4"/>
      <c r="I33" s="4"/>
      <c r="J33" s="4"/>
      <c r="K33" s="164"/>
      <c r="L33" s="95"/>
      <c r="M33" s="4"/>
      <c r="N33" s="4"/>
      <c r="O33" s="4"/>
      <c r="P33" s="164"/>
      <c r="Q33" s="15"/>
      <c r="R33" s="5"/>
      <c r="S33" s="5"/>
      <c r="T33" s="5"/>
      <c r="U33" s="53"/>
      <c r="V33" s="84"/>
      <c r="W33" s="5"/>
      <c r="X33" s="5"/>
      <c r="Y33" s="5"/>
      <c r="Z33" s="53"/>
      <c r="AA33" s="181"/>
      <c r="AB33" s="5"/>
      <c r="AC33" s="5"/>
      <c r="AD33" s="5"/>
      <c r="AE33" s="22"/>
      <c r="AF33" s="15">
        <v>2</v>
      </c>
      <c r="AG33" s="5">
        <v>0</v>
      </c>
      <c r="AH33" s="5">
        <v>1</v>
      </c>
      <c r="AI33" s="5" t="s">
        <v>20</v>
      </c>
      <c r="AJ33" s="53">
        <v>4</v>
      </c>
      <c r="AK33" s="181"/>
      <c r="AL33" s="5"/>
      <c r="AM33" s="5"/>
      <c r="AN33" s="5"/>
      <c r="AO33" s="22"/>
      <c r="AP33" s="68"/>
      <c r="AQ33" s="60"/>
      <c r="AR33" s="11"/>
    </row>
    <row r="34" spans="2:43" ht="14.25">
      <c r="B34" s="56" t="s">
        <v>100</v>
      </c>
      <c r="C34" s="64" t="s">
        <v>133</v>
      </c>
      <c r="D34" s="47" t="s">
        <v>23</v>
      </c>
      <c r="E34" s="5">
        <f t="shared" si="4"/>
        <v>4</v>
      </c>
      <c r="F34" s="53">
        <f t="shared" si="5"/>
        <v>4</v>
      </c>
      <c r="G34" s="95"/>
      <c r="H34" s="4"/>
      <c r="I34" s="4"/>
      <c r="J34" s="4"/>
      <c r="K34" s="164"/>
      <c r="L34" s="95"/>
      <c r="M34" s="4"/>
      <c r="N34" s="4"/>
      <c r="O34" s="4"/>
      <c r="P34" s="164"/>
      <c r="Q34" s="15"/>
      <c r="R34" s="5"/>
      <c r="S34" s="5"/>
      <c r="T34" s="5"/>
      <c r="U34" s="53"/>
      <c r="V34" s="84"/>
      <c r="W34" s="5"/>
      <c r="X34" s="5"/>
      <c r="Y34" s="5"/>
      <c r="Z34" s="53"/>
      <c r="AA34" s="181"/>
      <c r="AB34" s="5"/>
      <c r="AC34" s="5"/>
      <c r="AD34" s="5"/>
      <c r="AE34" s="22"/>
      <c r="AF34" s="15">
        <v>2</v>
      </c>
      <c r="AG34" s="5">
        <v>1</v>
      </c>
      <c r="AH34" s="5">
        <v>1</v>
      </c>
      <c r="AI34" s="5" t="s">
        <v>20</v>
      </c>
      <c r="AJ34" s="53">
        <v>4</v>
      </c>
      <c r="AK34" s="181"/>
      <c r="AL34" s="5"/>
      <c r="AM34" s="5"/>
      <c r="AN34" s="5"/>
      <c r="AO34" s="22"/>
      <c r="AP34" s="68"/>
      <c r="AQ34" s="60"/>
    </row>
    <row r="35" spans="2:43" ht="14.25">
      <c r="B35" s="56" t="s">
        <v>103</v>
      </c>
      <c r="C35" s="64"/>
      <c r="D35" s="47" t="s">
        <v>157</v>
      </c>
      <c r="E35" s="5">
        <f>SUM(G35:I35,L35:N35,Q35:S35,V35:X35,AA35:AC35,AF35:AH35,AK35:AM35)</f>
        <v>2</v>
      </c>
      <c r="F35" s="53">
        <f>SUM(K35,P35,U35,Z35,AE35,AJ35,AO35)</f>
        <v>2</v>
      </c>
      <c r="G35" s="95"/>
      <c r="H35" s="4"/>
      <c r="I35" s="4"/>
      <c r="J35" s="4"/>
      <c r="K35" s="164"/>
      <c r="L35" s="95"/>
      <c r="M35" s="4"/>
      <c r="N35" s="4"/>
      <c r="O35" s="4"/>
      <c r="P35" s="164"/>
      <c r="Q35" s="15"/>
      <c r="R35" s="5"/>
      <c r="S35" s="5"/>
      <c r="T35" s="5"/>
      <c r="U35" s="53"/>
      <c r="V35" s="84">
        <v>0</v>
      </c>
      <c r="W35" s="5">
        <v>2</v>
      </c>
      <c r="X35" s="5">
        <v>0</v>
      </c>
      <c r="Y35" s="5" t="s">
        <v>26</v>
      </c>
      <c r="Z35" s="53">
        <v>2</v>
      </c>
      <c r="AA35" s="181"/>
      <c r="AB35" s="5"/>
      <c r="AC35" s="5"/>
      <c r="AD35" s="5"/>
      <c r="AE35" s="22"/>
      <c r="AF35" s="15"/>
      <c r="AG35" s="5"/>
      <c r="AH35" s="5"/>
      <c r="AI35" s="5"/>
      <c r="AJ35" s="53"/>
      <c r="AK35" s="181"/>
      <c r="AL35" s="5"/>
      <c r="AM35" s="5"/>
      <c r="AN35" s="5"/>
      <c r="AO35" s="22"/>
      <c r="AP35" s="68"/>
      <c r="AQ35" s="60"/>
    </row>
    <row r="36" spans="2:43" ht="14.25">
      <c r="B36" s="56" t="s">
        <v>104</v>
      </c>
      <c r="C36" s="64" t="s">
        <v>160</v>
      </c>
      <c r="D36" s="47" t="s">
        <v>114</v>
      </c>
      <c r="E36" s="5">
        <f t="shared" si="4"/>
        <v>3</v>
      </c>
      <c r="F36" s="53">
        <f t="shared" si="5"/>
        <v>3</v>
      </c>
      <c r="G36" s="95"/>
      <c r="H36" s="4"/>
      <c r="I36" s="4"/>
      <c r="J36" s="4"/>
      <c r="K36" s="164"/>
      <c r="L36" s="95"/>
      <c r="M36" s="4"/>
      <c r="N36" s="4"/>
      <c r="O36" s="4"/>
      <c r="P36" s="164"/>
      <c r="Q36" s="15"/>
      <c r="R36" s="5"/>
      <c r="S36" s="5"/>
      <c r="T36" s="5"/>
      <c r="U36" s="53"/>
      <c r="V36" s="84">
        <v>1</v>
      </c>
      <c r="W36" s="5">
        <v>2</v>
      </c>
      <c r="X36" s="5">
        <v>0</v>
      </c>
      <c r="Y36" s="5" t="s">
        <v>26</v>
      </c>
      <c r="Z36" s="53">
        <v>3</v>
      </c>
      <c r="AA36" s="181"/>
      <c r="AB36" s="5"/>
      <c r="AC36" s="5"/>
      <c r="AD36" s="5"/>
      <c r="AE36" s="22"/>
      <c r="AF36" s="15"/>
      <c r="AG36" s="5"/>
      <c r="AH36" s="5"/>
      <c r="AI36" s="5"/>
      <c r="AJ36" s="53"/>
      <c r="AK36" s="181"/>
      <c r="AL36" s="5"/>
      <c r="AM36" s="5"/>
      <c r="AN36" s="5"/>
      <c r="AO36" s="22"/>
      <c r="AP36" s="69"/>
      <c r="AQ36" s="60"/>
    </row>
    <row r="37" spans="2:43" ht="14.25">
      <c r="B37" s="56" t="s">
        <v>105</v>
      </c>
      <c r="C37" s="64" t="s">
        <v>161</v>
      </c>
      <c r="D37" s="47" t="s">
        <v>115</v>
      </c>
      <c r="E37" s="5">
        <f t="shared" si="4"/>
        <v>3</v>
      </c>
      <c r="F37" s="53">
        <f t="shared" si="5"/>
        <v>4</v>
      </c>
      <c r="G37" s="95"/>
      <c r="H37" s="4"/>
      <c r="I37" s="4"/>
      <c r="J37" s="4"/>
      <c r="K37" s="164"/>
      <c r="L37" s="95"/>
      <c r="M37" s="4"/>
      <c r="N37" s="4"/>
      <c r="O37" s="4"/>
      <c r="P37" s="164"/>
      <c r="Q37" s="15"/>
      <c r="R37" s="5"/>
      <c r="S37" s="5"/>
      <c r="T37" s="5"/>
      <c r="U37" s="53"/>
      <c r="V37" s="84"/>
      <c r="W37" s="5"/>
      <c r="X37" s="5"/>
      <c r="Y37" s="5"/>
      <c r="Z37" s="53"/>
      <c r="AA37" s="181">
        <v>1</v>
      </c>
      <c r="AB37" s="5">
        <v>2</v>
      </c>
      <c r="AC37" s="5">
        <v>0</v>
      </c>
      <c r="AD37" s="5" t="s">
        <v>26</v>
      </c>
      <c r="AE37" s="22">
        <v>4</v>
      </c>
      <c r="AF37" s="15"/>
      <c r="AG37" s="5"/>
      <c r="AH37" s="5"/>
      <c r="AI37" s="5"/>
      <c r="AJ37" s="53"/>
      <c r="AK37" s="181"/>
      <c r="AL37" s="5"/>
      <c r="AM37" s="5"/>
      <c r="AN37" s="5"/>
      <c r="AO37" s="22"/>
      <c r="AP37" s="69"/>
      <c r="AQ37" s="60"/>
    </row>
    <row r="38" spans="2:43" ht="14.25">
      <c r="B38" s="56" t="s">
        <v>106</v>
      </c>
      <c r="C38" s="64" t="s">
        <v>162</v>
      </c>
      <c r="D38" s="47" t="s">
        <v>116</v>
      </c>
      <c r="E38" s="5">
        <f t="shared" si="4"/>
        <v>3</v>
      </c>
      <c r="F38" s="53">
        <f t="shared" si="5"/>
        <v>4</v>
      </c>
      <c r="G38" s="95"/>
      <c r="H38" s="4"/>
      <c r="I38" s="4"/>
      <c r="J38" s="4"/>
      <c r="K38" s="164"/>
      <c r="L38" s="95"/>
      <c r="M38" s="4"/>
      <c r="N38" s="4"/>
      <c r="O38" s="4"/>
      <c r="P38" s="164"/>
      <c r="Q38" s="15"/>
      <c r="R38" s="5"/>
      <c r="S38" s="5"/>
      <c r="T38" s="5"/>
      <c r="U38" s="53"/>
      <c r="V38" s="84"/>
      <c r="W38" s="5"/>
      <c r="X38" s="5"/>
      <c r="Y38" s="5"/>
      <c r="Z38" s="53"/>
      <c r="AA38" s="181"/>
      <c r="AB38" s="5"/>
      <c r="AC38" s="5"/>
      <c r="AD38" s="5"/>
      <c r="AE38" s="22"/>
      <c r="AF38" s="15">
        <v>1</v>
      </c>
      <c r="AG38" s="5">
        <v>2</v>
      </c>
      <c r="AH38" s="5">
        <v>0</v>
      </c>
      <c r="AI38" s="5" t="s">
        <v>26</v>
      </c>
      <c r="AJ38" s="53">
        <v>4</v>
      </c>
      <c r="AK38" s="181"/>
      <c r="AL38" s="5"/>
      <c r="AM38" s="5"/>
      <c r="AN38" s="5"/>
      <c r="AO38" s="22"/>
      <c r="AP38" s="69"/>
      <c r="AQ38" s="60"/>
    </row>
    <row r="39" spans="2:43" ht="14.25">
      <c r="B39" s="56" t="s">
        <v>107</v>
      </c>
      <c r="C39" s="65" t="s">
        <v>163</v>
      </c>
      <c r="D39" s="48" t="s">
        <v>33</v>
      </c>
      <c r="E39" s="5">
        <f t="shared" si="4"/>
        <v>4</v>
      </c>
      <c r="F39" s="53">
        <f t="shared" si="5"/>
        <v>3</v>
      </c>
      <c r="G39" s="95"/>
      <c r="H39" s="4"/>
      <c r="I39" s="4"/>
      <c r="J39" s="4"/>
      <c r="K39" s="164"/>
      <c r="L39" s="95"/>
      <c r="M39" s="4"/>
      <c r="N39" s="4"/>
      <c r="O39" s="4"/>
      <c r="P39" s="164"/>
      <c r="Q39" s="15"/>
      <c r="R39" s="5"/>
      <c r="S39" s="5"/>
      <c r="T39" s="5"/>
      <c r="U39" s="53"/>
      <c r="V39" s="84"/>
      <c r="W39" s="5"/>
      <c r="X39" s="5"/>
      <c r="Y39" s="5"/>
      <c r="Z39" s="53"/>
      <c r="AA39" s="181"/>
      <c r="AB39" s="5"/>
      <c r="AC39" s="5"/>
      <c r="AD39" s="5"/>
      <c r="AE39" s="22"/>
      <c r="AF39" s="15">
        <v>0</v>
      </c>
      <c r="AG39" s="5">
        <v>0</v>
      </c>
      <c r="AH39" s="5">
        <v>4</v>
      </c>
      <c r="AI39" s="5" t="s">
        <v>26</v>
      </c>
      <c r="AJ39" s="53">
        <v>3</v>
      </c>
      <c r="AK39" s="181"/>
      <c r="AL39" s="5"/>
      <c r="AM39" s="5"/>
      <c r="AN39" s="5"/>
      <c r="AO39" s="22"/>
      <c r="AP39" s="274" t="s">
        <v>18</v>
      </c>
      <c r="AQ39" s="276" t="s">
        <v>104</v>
      </c>
    </row>
    <row r="40" spans="2:43" ht="14.25">
      <c r="B40" s="56" t="s">
        <v>108</v>
      </c>
      <c r="C40" s="64"/>
      <c r="D40" s="47" t="s">
        <v>125</v>
      </c>
      <c r="E40" s="5">
        <f>SUM(G40:I40,L40:N40,Q40:S40,V40:X40,AA40:AC40,AF40:AH40,AK40:AM40)</f>
        <v>3</v>
      </c>
      <c r="F40" s="53">
        <f>SUM(K40,P40,U40,Z40,AE40,AJ40,AO40)</f>
        <v>3</v>
      </c>
      <c r="G40" s="95"/>
      <c r="H40" s="4"/>
      <c r="I40" s="4"/>
      <c r="J40" s="4"/>
      <c r="K40" s="164"/>
      <c r="L40" s="95"/>
      <c r="M40" s="4"/>
      <c r="N40" s="4"/>
      <c r="O40" s="4"/>
      <c r="P40" s="164"/>
      <c r="Q40" s="15"/>
      <c r="R40" s="5"/>
      <c r="S40" s="5"/>
      <c r="T40" s="5"/>
      <c r="U40" s="53"/>
      <c r="V40" s="84"/>
      <c r="W40" s="5"/>
      <c r="X40" s="5"/>
      <c r="Y40" s="5"/>
      <c r="Z40" s="53"/>
      <c r="AA40" s="181">
        <v>1</v>
      </c>
      <c r="AB40" s="5">
        <v>2</v>
      </c>
      <c r="AC40" s="5">
        <v>0</v>
      </c>
      <c r="AD40" s="5" t="s">
        <v>26</v>
      </c>
      <c r="AE40" s="22">
        <v>3</v>
      </c>
      <c r="AF40" s="15"/>
      <c r="AG40" s="5"/>
      <c r="AH40" s="5"/>
      <c r="AI40" s="5"/>
      <c r="AJ40" s="53"/>
      <c r="AK40" s="181"/>
      <c r="AL40" s="5"/>
      <c r="AM40" s="5"/>
      <c r="AN40" s="5"/>
      <c r="AO40" s="22"/>
      <c r="AP40" s="68"/>
      <c r="AQ40" s="60"/>
    </row>
    <row r="41" spans="2:43" ht="14.25">
      <c r="B41" s="56" t="s">
        <v>109</v>
      </c>
      <c r="C41" s="64"/>
      <c r="D41" s="47" t="s">
        <v>126</v>
      </c>
      <c r="E41" s="5">
        <f>SUM(G41:I41,L41:N41,Q41:S41,V41:X41,AA41:AC41,AF41:AH41,AK41:AM41)</f>
        <v>3</v>
      </c>
      <c r="F41" s="53">
        <f>SUM(K41,P41,U41,Z41,AE41,AJ41,AO41)</f>
        <v>3</v>
      </c>
      <c r="G41" s="95"/>
      <c r="H41" s="4"/>
      <c r="I41" s="4"/>
      <c r="J41" s="4"/>
      <c r="K41" s="164"/>
      <c r="L41" s="95"/>
      <c r="M41" s="4"/>
      <c r="N41" s="4"/>
      <c r="O41" s="4"/>
      <c r="P41" s="164"/>
      <c r="Q41" s="15"/>
      <c r="R41" s="5"/>
      <c r="S41" s="5"/>
      <c r="T41" s="5"/>
      <c r="U41" s="53"/>
      <c r="V41" s="84"/>
      <c r="W41" s="5"/>
      <c r="X41" s="5"/>
      <c r="Y41" s="5"/>
      <c r="Z41" s="53"/>
      <c r="AA41" s="181"/>
      <c r="AB41" s="5"/>
      <c r="AC41" s="5"/>
      <c r="AD41" s="5"/>
      <c r="AE41" s="22"/>
      <c r="AF41" s="15">
        <v>1</v>
      </c>
      <c r="AG41" s="5">
        <v>2</v>
      </c>
      <c r="AH41" s="5">
        <v>0</v>
      </c>
      <c r="AI41" s="5" t="s">
        <v>26</v>
      </c>
      <c r="AJ41" s="53">
        <v>3</v>
      </c>
      <c r="AK41" s="181"/>
      <c r="AL41" s="5"/>
      <c r="AM41" s="5"/>
      <c r="AN41" s="5"/>
      <c r="AO41" s="22"/>
      <c r="AP41" s="68"/>
      <c r="AQ41" s="60"/>
    </row>
    <row r="42" spans="2:43" ht="12.75">
      <c r="B42" s="330" t="s">
        <v>14</v>
      </c>
      <c r="C42" s="331"/>
      <c r="D42" s="332"/>
      <c r="E42" s="141">
        <f>SUM(G42:I42,L42:N42,Q42:S42,V42:X42,AA42:AC42,AF42:AH42,AK42:AM42)</f>
        <v>12</v>
      </c>
      <c r="F42" s="142">
        <f>SUM(K42,P42,U42,Z42,AE42,AJ42,AO42)</f>
        <v>30</v>
      </c>
      <c r="G42" s="143">
        <f aca="true" t="shared" si="6" ref="G42:AO42">SUM(G43:G43)</f>
        <v>0</v>
      </c>
      <c r="H42" s="144">
        <f t="shared" si="6"/>
        <v>0</v>
      </c>
      <c r="I42" s="144">
        <f t="shared" si="6"/>
        <v>0</v>
      </c>
      <c r="J42" s="144">
        <f t="shared" si="6"/>
        <v>0</v>
      </c>
      <c r="K42" s="147">
        <f t="shared" si="6"/>
        <v>0</v>
      </c>
      <c r="L42" s="143">
        <f t="shared" si="6"/>
        <v>0</v>
      </c>
      <c r="M42" s="144">
        <f t="shared" si="6"/>
        <v>0</v>
      </c>
      <c r="N42" s="144">
        <f t="shared" si="6"/>
        <v>0</v>
      </c>
      <c r="O42" s="144">
        <f t="shared" si="6"/>
        <v>0</v>
      </c>
      <c r="P42" s="147">
        <f t="shared" si="6"/>
        <v>0</v>
      </c>
      <c r="Q42" s="144">
        <f t="shared" si="6"/>
        <v>0</v>
      </c>
      <c r="R42" s="144">
        <f t="shared" si="6"/>
        <v>0</v>
      </c>
      <c r="S42" s="144">
        <f t="shared" si="6"/>
        <v>0</v>
      </c>
      <c r="T42" s="144">
        <f t="shared" si="6"/>
        <v>0</v>
      </c>
      <c r="U42" s="145">
        <f t="shared" si="6"/>
        <v>0</v>
      </c>
      <c r="V42" s="146">
        <f t="shared" si="6"/>
        <v>0</v>
      </c>
      <c r="W42" s="144">
        <f t="shared" si="6"/>
        <v>0</v>
      </c>
      <c r="X42" s="144">
        <f t="shared" si="6"/>
        <v>0</v>
      </c>
      <c r="Y42" s="144">
        <f t="shared" si="6"/>
        <v>0</v>
      </c>
      <c r="Z42" s="145">
        <f t="shared" si="6"/>
        <v>0</v>
      </c>
      <c r="AA42" s="143">
        <f t="shared" si="6"/>
        <v>0</v>
      </c>
      <c r="AB42" s="144">
        <f t="shared" si="6"/>
        <v>0</v>
      </c>
      <c r="AC42" s="144">
        <f t="shared" si="6"/>
        <v>0</v>
      </c>
      <c r="AD42" s="144">
        <f t="shared" si="6"/>
        <v>0</v>
      </c>
      <c r="AE42" s="147">
        <f t="shared" si="6"/>
        <v>0</v>
      </c>
      <c r="AF42" s="144">
        <f t="shared" si="6"/>
        <v>0</v>
      </c>
      <c r="AG42" s="144">
        <f t="shared" si="6"/>
        <v>0</v>
      </c>
      <c r="AH42" s="144">
        <f t="shared" si="6"/>
        <v>0</v>
      </c>
      <c r="AI42" s="144">
        <f t="shared" si="6"/>
        <v>0</v>
      </c>
      <c r="AJ42" s="145">
        <f t="shared" si="6"/>
        <v>0</v>
      </c>
      <c r="AK42" s="143">
        <f t="shared" si="6"/>
        <v>0</v>
      </c>
      <c r="AL42" s="144">
        <f t="shared" si="6"/>
        <v>3</v>
      </c>
      <c r="AM42" s="144">
        <f t="shared" si="6"/>
        <v>9</v>
      </c>
      <c r="AN42" s="144">
        <f t="shared" si="6"/>
        <v>0</v>
      </c>
      <c r="AO42" s="147">
        <f t="shared" si="6"/>
        <v>30</v>
      </c>
      <c r="AP42" s="135"/>
      <c r="AQ42" s="136"/>
    </row>
    <row r="43" spans="2:43" ht="15" thickBot="1">
      <c r="B43" s="154" t="s">
        <v>110</v>
      </c>
      <c r="C43" s="155" t="s">
        <v>181</v>
      </c>
      <c r="D43" s="87" t="s">
        <v>14</v>
      </c>
      <c r="E43" s="88">
        <f>SUM(G43:I43,L43:N43,Q43:S43,V43:X43,AA43:AC43,AF43:AH43,AK43:AM43)</f>
        <v>12</v>
      </c>
      <c r="F43" s="89">
        <f>SUM(K43,P43,U43,Z43,AE43,AJ43,AO43)</f>
        <v>30</v>
      </c>
      <c r="G43" s="101"/>
      <c r="H43" s="90"/>
      <c r="I43" s="90"/>
      <c r="J43" s="90"/>
      <c r="K43" s="169"/>
      <c r="L43" s="101"/>
      <c r="M43" s="90"/>
      <c r="N43" s="90"/>
      <c r="O43" s="90"/>
      <c r="P43" s="169"/>
      <c r="Q43" s="177"/>
      <c r="R43" s="88"/>
      <c r="S43" s="88"/>
      <c r="T43" s="88"/>
      <c r="U43" s="89"/>
      <c r="V43" s="91"/>
      <c r="W43" s="88"/>
      <c r="X43" s="88"/>
      <c r="Y43" s="88"/>
      <c r="Z43" s="89"/>
      <c r="AA43" s="184"/>
      <c r="AB43" s="88"/>
      <c r="AC43" s="88"/>
      <c r="AD43" s="88"/>
      <c r="AE43" s="92"/>
      <c r="AF43" s="177"/>
      <c r="AG43" s="88"/>
      <c r="AH43" s="88"/>
      <c r="AI43" s="88"/>
      <c r="AJ43" s="89"/>
      <c r="AK43" s="184">
        <v>0</v>
      </c>
      <c r="AL43" s="88">
        <v>3</v>
      </c>
      <c r="AM43" s="88">
        <v>9</v>
      </c>
      <c r="AN43" s="88" t="s">
        <v>26</v>
      </c>
      <c r="AO43" s="92">
        <v>30</v>
      </c>
      <c r="AP43" s="248" t="s">
        <v>107</v>
      </c>
      <c r="AQ43" s="153"/>
    </row>
    <row r="44" spans="2:43" ht="15.75" thickTop="1">
      <c r="B44" s="336" t="s">
        <v>149</v>
      </c>
      <c r="C44" s="337"/>
      <c r="D44" s="335"/>
      <c r="E44" s="185">
        <f>SUM(G44:I44,L44:N44,Q44:S44,V44:X44,AA44:AC44,AF44:AH44,AK44:AM44)</f>
        <v>87</v>
      </c>
      <c r="F44" s="158"/>
      <c r="G44" s="170"/>
      <c r="H44" s="112"/>
      <c r="I44" s="112"/>
      <c r="J44" s="102"/>
      <c r="K44" s="103"/>
      <c r="L44" s="170"/>
      <c r="M44" s="112"/>
      <c r="N44" s="112"/>
      <c r="O44" s="102"/>
      <c r="P44" s="103"/>
      <c r="Q44" s="112"/>
      <c r="R44" s="112"/>
      <c r="S44" s="112"/>
      <c r="T44" s="102"/>
      <c r="U44" s="148"/>
      <c r="V44" s="186">
        <f>V26+V6+V11+V42</f>
        <v>11</v>
      </c>
      <c r="W44" s="187">
        <f>W26+W6+W11+W42</f>
        <v>11</v>
      </c>
      <c r="X44" s="187">
        <f>X26+X6+X11+X42</f>
        <v>3</v>
      </c>
      <c r="Y44" s="187"/>
      <c r="Z44" s="224"/>
      <c r="AA44" s="205">
        <f>AA26+AA6+AA11+AA42</f>
        <v>9</v>
      </c>
      <c r="AB44" s="254">
        <f>AB26+AB6+AB11+AB42</f>
        <v>8</v>
      </c>
      <c r="AC44" s="254">
        <f>AC26+AC6+AC11+AC42</f>
        <v>7</v>
      </c>
      <c r="AD44" s="187"/>
      <c r="AE44" s="224"/>
      <c r="AF44" s="205">
        <f>AF26+AF6+AF11+AF42</f>
        <v>11</v>
      </c>
      <c r="AG44" s="254">
        <f>AG26+AG6+AG11+AG42</f>
        <v>7</v>
      </c>
      <c r="AH44" s="254">
        <f>AH26+AH6+AH11+AH42</f>
        <v>8</v>
      </c>
      <c r="AI44" s="187"/>
      <c r="AJ44" s="224"/>
      <c r="AK44" s="205">
        <f>AK26+AK6+AK11+AK42</f>
        <v>0</v>
      </c>
      <c r="AL44" s="254">
        <f>AL26+AL6+AL11+AL42</f>
        <v>3</v>
      </c>
      <c r="AM44" s="254">
        <f>AM26+AM6+AM11+AM42</f>
        <v>9</v>
      </c>
      <c r="AN44" s="187"/>
      <c r="AO44" s="224"/>
      <c r="AP44" s="225"/>
      <c r="AQ44" s="115"/>
    </row>
    <row r="45" spans="2:43" ht="15">
      <c r="B45" s="333" t="s">
        <v>151</v>
      </c>
      <c r="C45" s="334"/>
      <c r="D45" s="335"/>
      <c r="E45" s="152"/>
      <c r="F45" s="159"/>
      <c r="G45" s="314"/>
      <c r="H45" s="312"/>
      <c r="I45" s="313"/>
      <c r="J45" s="102"/>
      <c r="K45" s="103"/>
      <c r="L45" s="314"/>
      <c r="M45" s="312"/>
      <c r="N45" s="313"/>
      <c r="O45" s="102"/>
      <c r="P45" s="103"/>
      <c r="Q45" s="311"/>
      <c r="R45" s="312"/>
      <c r="S45" s="313"/>
      <c r="T45" s="102"/>
      <c r="U45" s="148"/>
      <c r="V45" s="343">
        <f>SUM(V44:X44)</f>
        <v>25</v>
      </c>
      <c r="W45" s="312"/>
      <c r="X45" s="313"/>
      <c r="Y45" s="102"/>
      <c r="Z45" s="103"/>
      <c r="AA45" s="314">
        <f>SUM(AA44:AC44)</f>
        <v>24</v>
      </c>
      <c r="AB45" s="312"/>
      <c r="AC45" s="313"/>
      <c r="AD45" s="102"/>
      <c r="AE45" s="103"/>
      <c r="AF45" s="311">
        <f>SUM(AF44:AH44)</f>
        <v>26</v>
      </c>
      <c r="AG45" s="312"/>
      <c r="AH45" s="313"/>
      <c r="AI45" s="102"/>
      <c r="AJ45" s="148"/>
      <c r="AK45" s="314">
        <f>SUM(AK44:AM44)</f>
        <v>12</v>
      </c>
      <c r="AL45" s="312"/>
      <c r="AM45" s="313"/>
      <c r="AN45" s="102"/>
      <c r="AO45" s="103"/>
      <c r="AP45" s="115"/>
      <c r="AQ45" s="115"/>
    </row>
    <row r="46" spans="2:43" ht="15.75" thickBot="1">
      <c r="B46" s="340" t="s">
        <v>150</v>
      </c>
      <c r="C46" s="341"/>
      <c r="D46" s="342"/>
      <c r="E46" s="149"/>
      <c r="F46" s="160">
        <f>SUM(K46,P46,U46,Z46,AE46,AJ46,AO46,AQ46)</f>
        <v>120</v>
      </c>
      <c r="G46" s="171"/>
      <c r="H46" s="151"/>
      <c r="I46" s="151"/>
      <c r="J46" s="151"/>
      <c r="K46" s="172"/>
      <c r="L46" s="171"/>
      <c r="M46" s="151"/>
      <c r="N46" s="151"/>
      <c r="O46" s="151"/>
      <c r="P46" s="172"/>
      <c r="Q46" s="150"/>
      <c r="R46" s="151"/>
      <c r="S46" s="151"/>
      <c r="T46" s="151"/>
      <c r="U46" s="179"/>
      <c r="V46" s="190"/>
      <c r="W46" s="151"/>
      <c r="X46" s="151"/>
      <c r="Y46" s="151"/>
      <c r="Z46" s="172">
        <f>Z26+Z6+Z11+Z42</f>
        <v>30</v>
      </c>
      <c r="AA46" s="171"/>
      <c r="AB46" s="151"/>
      <c r="AC46" s="151"/>
      <c r="AD46" s="151"/>
      <c r="AE46" s="172">
        <f>AE26+AE6+AE11+AE42</f>
        <v>30</v>
      </c>
      <c r="AF46" s="150"/>
      <c r="AG46" s="151"/>
      <c r="AH46" s="151"/>
      <c r="AI46" s="151"/>
      <c r="AJ46" s="172">
        <f>AJ26+AJ6+AJ11+AJ42</f>
        <v>30</v>
      </c>
      <c r="AK46" s="171"/>
      <c r="AL46" s="151"/>
      <c r="AM46" s="151"/>
      <c r="AN46" s="151"/>
      <c r="AO46" s="172">
        <f>AO26+AO6+AO11+AO42</f>
        <v>30</v>
      </c>
      <c r="AP46" s="115"/>
      <c r="AQ46" s="115"/>
    </row>
    <row r="47" spans="2:43" ht="14.25">
      <c r="B47" s="107"/>
      <c r="C47" s="108"/>
      <c r="D47" s="109" t="s">
        <v>152</v>
      </c>
      <c r="E47" s="104"/>
      <c r="F47" s="104"/>
      <c r="G47" s="173"/>
      <c r="H47" s="110"/>
      <c r="I47" s="110"/>
      <c r="J47" s="111"/>
      <c r="K47" s="114"/>
      <c r="L47" s="173"/>
      <c r="M47" s="110"/>
      <c r="N47" s="110"/>
      <c r="O47" s="111"/>
      <c r="P47" s="114"/>
      <c r="Q47" s="110"/>
      <c r="R47" s="110"/>
      <c r="S47" s="110"/>
      <c r="T47" s="111"/>
      <c r="U47" s="110"/>
      <c r="V47" s="191"/>
      <c r="W47" s="110"/>
      <c r="X47" s="110"/>
      <c r="Y47" s="111">
        <f>COUNTIF(Y6:Y43,"v")</f>
        <v>4</v>
      </c>
      <c r="Z47" s="114"/>
      <c r="AA47" s="173"/>
      <c r="AB47" s="110"/>
      <c r="AC47" s="110"/>
      <c r="AD47" s="111">
        <f>COUNTIF(AD6:AD43,"v")</f>
        <v>4</v>
      </c>
      <c r="AE47" s="114"/>
      <c r="AF47" s="110"/>
      <c r="AG47" s="110"/>
      <c r="AH47" s="110"/>
      <c r="AI47" s="111">
        <f>COUNTIF(AI6:AI43,"v")</f>
        <v>4</v>
      </c>
      <c r="AJ47" s="110"/>
      <c r="AK47" s="173"/>
      <c r="AL47" s="110"/>
      <c r="AM47" s="110"/>
      <c r="AN47" s="111">
        <f>COUNTIF(AN6:AN43,"v")</f>
        <v>0</v>
      </c>
      <c r="AO47" s="114"/>
      <c r="AP47" s="107"/>
      <c r="AQ47" s="107"/>
    </row>
    <row r="48" spans="2:43" ht="14.25">
      <c r="B48" s="107"/>
      <c r="C48" s="108"/>
      <c r="D48" s="118" t="s">
        <v>153</v>
      </c>
      <c r="E48" s="119"/>
      <c r="F48" s="119"/>
      <c r="G48" s="174"/>
      <c r="H48" s="105"/>
      <c r="I48" s="105"/>
      <c r="J48" s="106"/>
      <c r="K48" s="113"/>
      <c r="L48" s="174"/>
      <c r="M48" s="105"/>
      <c r="N48" s="105"/>
      <c r="O48" s="106"/>
      <c r="P48" s="113"/>
      <c r="Q48" s="105"/>
      <c r="R48" s="105"/>
      <c r="S48" s="105"/>
      <c r="T48" s="106"/>
      <c r="U48" s="105"/>
      <c r="V48" s="192"/>
      <c r="W48" s="105"/>
      <c r="X48" s="105"/>
      <c r="Y48" s="106">
        <f>COUNTIF(Y6:Y43,"f")</f>
        <v>6</v>
      </c>
      <c r="Z48" s="113"/>
      <c r="AA48" s="174"/>
      <c r="AB48" s="105"/>
      <c r="AC48" s="105"/>
      <c r="AD48" s="106">
        <f>COUNTIF(AD6:AD43,"f")</f>
        <v>6</v>
      </c>
      <c r="AE48" s="113"/>
      <c r="AF48" s="105"/>
      <c r="AG48" s="105"/>
      <c r="AH48" s="105"/>
      <c r="AI48" s="106">
        <f>COUNTIF(AI6:AI43,"f")</f>
        <v>5</v>
      </c>
      <c r="AJ48" s="105"/>
      <c r="AK48" s="174"/>
      <c r="AL48" s="105"/>
      <c r="AM48" s="105"/>
      <c r="AN48" s="106">
        <f>COUNTIF(AN6:AN43,"f")</f>
        <v>1</v>
      </c>
      <c r="AO48" s="113"/>
      <c r="AP48" s="107"/>
      <c r="AQ48" s="107"/>
    </row>
    <row r="49" spans="2:43" ht="15" thickBot="1">
      <c r="B49" s="107"/>
      <c r="C49" s="108"/>
      <c r="D49" s="120" t="s">
        <v>154</v>
      </c>
      <c r="E49" s="121"/>
      <c r="F49" s="121"/>
      <c r="G49" s="175"/>
      <c r="H49" s="122"/>
      <c r="I49" s="122"/>
      <c r="J49" s="123"/>
      <c r="K49" s="124"/>
      <c r="L49" s="175"/>
      <c r="M49" s="122"/>
      <c r="N49" s="122"/>
      <c r="O49" s="123"/>
      <c r="P49" s="124"/>
      <c r="Q49" s="122"/>
      <c r="R49" s="122"/>
      <c r="S49" s="122"/>
      <c r="T49" s="123"/>
      <c r="U49" s="122"/>
      <c r="V49" s="193"/>
      <c r="W49" s="122"/>
      <c r="X49" s="122"/>
      <c r="Y49" s="123">
        <f>COUNTIF(Y6:Y43,"s")</f>
        <v>0</v>
      </c>
      <c r="Z49" s="124"/>
      <c r="AA49" s="175"/>
      <c r="AB49" s="122"/>
      <c r="AC49" s="122"/>
      <c r="AD49" s="123">
        <f>COUNTIF(AD6:AD43,"s")</f>
        <v>0</v>
      </c>
      <c r="AE49" s="124"/>
      <c r="AF49" s="122"/>
      <c r="AG49" s="122"/>
      <c r="AH49" s="122"/>
      <c r="AI49" s="123">
        <f>COUNTIF(AI6:AI43,"s")</f>
        <v>0</v>
      </c>
      <c r="AJ49" s="122"/>
      <c r="AK49" s="175"/>
      <c r="AL49" s="122"/>
      <c r="AM49" s="122"/>
      <c r="AN49" s="123">
        <f>COUNTIF(AN6:AN43,"s")</f>
        <v>0</v>
      </c>
      <c r="AO49" s="124"/>
      <c r="AP49" s="107"/>
      <c r="AQ49" s="107"/>
    </row>
    <row r="50" spans="4:41" ht="12.75">
      <c r="D50" s="24"/>
      <c r="E50" s="338"/>
      <c r="F50" s="339"/>
      <c r="G50" s="25"/>
      <c r="AO50" s="2"/>
    </row>
    <row r="51" spans="2:42" ht="12.75">
      <c r="B51" s="262" t="s">
        <v>227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O51" s="33"/>
      <c r="AP51" s="1"/>
    </row>
    <row r="52" spans="2:41" ht="12.75">
      <c r="B52" s="262" t="s">
        <v>228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O52" s="33"/>
    </row>
    <row r="53" spans="2:39" ht="12.75"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</row>
    <row r="54" spans="9:43" ht="12.75">
      <c r="I54" s="3"/>
      <c r="AH54" s="281" t="s">
        <v>184</v>
      </c>
      <c r="AI54" s="281"/>
      <c r="AJ54" s="281"/>
      <c r="AK54" s="281"/>
      <c r="AL54" s="281"/>
      <c r="AM54" s="281"/>
      <c r="AN54" s="281"/>
      <c r="AO54" s="281"/>
      <c r="AP54" s="281"/>
      <c r="AQ54" s="281"/>
    </row>
    <row r="55" spans="34:43" ht="13.5" thickBot="1">
      <c r="AH55" s="30"/>
      <c r="AI55" s="30"/>
      <c r="AJ55" s="30"/>
      <c r="AK55" s="219"/>
      <c r="AL55" s="219"/>
      <c r="AM55" s="219"/>
      <c r="AN55" s="219"/>
      <c r="AO55" s="219"/>
      <c r="AP55" s="220"/>
      <c r="AQ55" s="30"/>
    </row>
    <row r="56" spans="34:43" ht="12.75">
      <c r="AH56" s="282" t="s">
        <v>127</v>
      </c>
      <c r="AI56" s="283"/>
      <c r="AJ56" s="283"/>
      <c r="AK56" s="283"/>
      <c r="AL56" s="283"/>
      <c r="AM56" s="284" t="s">
        <v>185</v>
      </c>
      <c r="AN56" s="284"/>
      <c r="AO56" s="284"/>
      <c r="AP56" s="284"/>
      <c r="AQ56" s="284"/>
    </row>
    <row r="57" spans="34:43" ht="12.75">
      <c r="AH57" s="285" t="s">
        <v>191</v>
      </c>
      <c r="AI57" s="286"/>
      <c r="AJ57" s="286"/>
      <c r="AK57" s="286"/>
      <c r="AL57" s="286"/>
      <c r="AM57" s="287" t="s">
        <v>186</v>
      </c>
      <c r="AN57" s="287"/>
      <c r="AO57" s="287"/>
      <c r="AP57" s="287"/>
      <c r="AQ57" s="287"/>
    </row>
    <row r="58" spans="34:43" ht="12.75">
      <c r="AH58" s="285" t="s">
        <v>192</v>
      </c>
      <c r="AI58" s="286"/>
      <c r="AJ58" s="286"/>
      <c r="AK58" s="286"/>
      <c r="AL58" s="286"/>
      <c r="AM58" s="288" t="s">
        <v>187</v>
      </c>
      <c r="AN58" s="289"/>
      <c r="AO58" s="289"/>
      <c r="AP58" s="289"/>
      <c r="AQ58" s="290"/>
    </row>
    <row r="59" spans="34:43" ht="12.75">
      <c r="AH59" s="285" t="s">
        <v>193</v>
      </c>
      <c r="AI59" s="286"/>
      <c r="AJ59" s="286"/>
      <c r="AK59" s="286"/>
      <c r="AL59" s="286"/>
      <c r="AM59" s="287" t="s">
        <v>188</v>
      </c>
      <c r="AN59" s="287"/>
      <c r="AO59" s="287"/>
      <c r="AP59" s="287"/>
      <c r="AQ59" s="287"/>
    </row>
    <row r="60" spans="34:43" ht="12.75">
      <c r="AH60" s="285" t="s">
        <v>194</v>
      </c>
      <c r="AI60" s="286"/>
      <c r="AJ60" s="286"/>
      <c r="AK60" s="286"/>
      <c r="AL60" s="286"/>
      <c r="AM60" s="287" t="s">
        <v>189</v>
      </c>
      <c r="AN60" s="287"/>
      <c r="AO60" s="287"/>
      <c r="AP60" s="287"/>
      <c r="AQ60" s="287"/>
    </row>
    <row r="61" spans="34:43" ht="13.5" thickBot="1">
      <c r="AH61" s="292" t="s">
        <v>195</v>
      </c>
      <c r="AI61" s="293"/>
      <c r="AJ61" s="293"/>
      <c r="AK61" s="293"/>
      <c r="AL61" s="293"/>
      <c r="AM61" s="294" t="s">
        <v>190</v>
      </c>
      <c r="AN61" s="294"/>
      <c r="AO61" s="294"/>
      <c r="AP61" s="294"/>
      <c r="AQ61" s="294"/>
    </row>
    <row r="62" spans="37:42" ht="12.75">
      <c r="AK62" s="7"/>
      <c r="AL62" s="7"/>
      <c r="AM62" s="7"/>
      <c r="AN62" s="7"/>
      <c r="AO62" s="7"/>
      <c r="AP62" s="7"/>
    </row>
    <row r="63" spans="34:43" ht="12.75">
      <c r="AH63" s="291" t="s">
        <v>196</v>
      </c>
      <c r="AI63" s="291"/>
      <c r="AJ63" s="291"/>
      <c r="AK63" s="291"/>
      <c r="AL63" s="291"/>
      <c r="AM63" s="291"/>
      <c r="AN63" s="291"/>
      <c r="AO63" s="291"/>
      <c r="AP63" s="291"/>
      <c r="AQ63" s="291"/>
    </row>
    <row r="64" spans="34:43" ht="12.75"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</row>
    <row r="65" spans="34:43" ht="12.75"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</row>
    <row r="66" spans="34:41" ht="12.75">
      <c r="AH66" s="76"/>
      <c r="AI66" s="76"/>
      <c r="AJ66" s="76"/>
      <c r="AK66" s="76"/>
      <c r="AL66" s="76"/>
      <c r="AM66" s="76"/>
      <c r="AN66" s="3"/>
      <c r="AO66" s="3"/>
    </row>
    <row r="67" spans="34:41" ht="12.75">
      <c r="AH67" s="76"/>
      <c r="AI67" s="76"/>
      <c r="AJ67" s="76"/>
      <c r="AK67" s="76"/>
      <c r="AL67" s="76"/>
      <c r="AM67" s="76"/>
      <c r="AN67" s="3"/>
      <c r="AO67" s="3"/>
    </row>
    <row r="73" spans="2:43" ht="12.75">
      <c r="B73" s="1"/>
      <c r="C73" s="1"/>
      <c r="D73" s="59"/>
      <c r="E73" s="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ht="12.75">
      <c r="B74" s="1"/>
      <c r="C74" s="1"/>
      <c r="D74" s="59"/>
      <c r="E74" s="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</sheetData>
  <mergeCells count="40">
    <mergeCell ref="E50:F50"/>
    <mergeCell ref="B46:D46"/>
    <mergeCell ref="L45:N45"/>
    <mergeCell ref="V45:X45"/>
    <mergeCell ref="AA45:AC45"/>
    <mergeCell ref="B42:D42"/>
    <mergeCell ref="B45:D45"/>
    <mergeCell ref="B44:D44"/>
    <mergeCell ref="AF45:AH45"/>
    <mergeCell ref="AK45:AM45"/>
    <mergeCell ref="B2:B5"/>
    <mergeCell ref="AK4:AO4"/>
    <mergeCell ref="AA4:AE4"/>
    <mergeCell ref="G2:AO3"/>
    <mergeCell ref="F2:F5"/>
    <mergeCell ref="AF4:AJ4"/>
    <mergeCell ref="Q45:S45"/>
    <mergeCell ref="G45:I45"/>
    <mergeCell ref="AP2:AQ5"/>
    <mergeCell ref="C2:C5"/>
    <mergeCell ref="D2:D5"/>
    <mergeCell ref="G4:K4"/>
    <mergeCell ref="L4:P4"/>
    <mergeCell ref="Q4:U4"/>
    <mergeCell ref="V4:Z4"/>
    <mergeCell ref="E2:E5"/>
    <mergeCell ref="AH63:AQ65"/>
    <mergeCell ref="AM60:AQ60"/>
    <mergeCell ref="AH61:AL61"/>
    <mergeCell ref="AM61:AQ61"/>
    <mergeCell ref="AH58:AL58"/>
    <mergeCell ref="AH59:AL59"/>
    <mergeCell ref="AM59:AQ59"/>
    <mergeCell ref="AH60:AL60"/>
    <mergeCell ref="AM58:AQ58"/>
    <mergeCell ref="AH54:AQ54"/>
    <mergeCell ref="AH56:AL56"/>
    <mergeCell ref="AM56:AQ56"/>
    <mergeCell ref="AH57:AL57"/>
    <mergeCell ref="AM57:AQ57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6"/>
  <sheetViews>
    <sheetView zoomScale="70" zoomScaleNormal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2.75"/>
  <cols>
    <col min="1" max="1" width="2.00390625" style="7" customWidth="1"/>
    <col min="2" max="2" width="6.00390625" style="7" customWidth="1"/>
    <col min="3" max="3" width="15.8515625" style="63" customWidth="1"/>
    <col min="4" max="4" width="50.8515625" style="7" customWidth="1"/>
    <col min="5" max="5" width="7.00390625" style="7" bestFit="1" customWidth="1"/>
    <col min="6" max="6" width="7.421875" style="7" customWidth="1"/>
    <col min="7" max="41" width="4.140625" style="1" customWidth="1"/>
    <col min="42" max="42" width="5.421875" style="59" customWidth="1"/>
    <col min="43" max="43" width="5.421875" style="1" customWidth="1"/>
    <col min="44" max="16384" width="9.140625" style="7" customWidth="1"/>
  </cols>
  <sheetData>
    <row r="1" spans="2:43" ht="18.75" thickBot="1">
      <c r="B1" s="28" t="s">
        <v>241</v>
      </c>
      <c r="C1" s="28"/>
      <c r="D1" s="29"/>
      <c r="E1" s="29"/>
      <c r="F1" s="29"/>
      <c r="G1" s="29"/>
      <c r="H1" s="29"/>
      <c r="I1" s="29"/>
      <c r="AQ1" s="156" t="s">
        <v>234</v>
      </c>
    </row>
    <row r="2" spans="2:43" ht="12.75">
      <c r="B2" s="315" t="s">
        <v>80</v>
      </c>
      <c r="C2" s="280" t="s">
        <v>127</v>
      </c>
      <c r="D2" s="300" t="s">
        <v>0</v>
      </c>
      <c r="E2" s="308" t="s">
        <v>155</v>
      </c>
      <c r="F2" s="324" t="s">
        <v>143</v>
      </c>
      <c r="G2" s="295" t="s">
        <v>27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20"/>
      <c r="AP2" s="295" t="s">
        <v>197</v>
      </c>
      <c r="AQ2" s="296"/>
    </row>
    <row r="3" spans="2:43" ht="12.75">
      <c r="B3" s="316"/>
      <c r="C3" s="298"/>
      <c r="D3" s="301"/>
      <c r="E3" s="309"/>
      <c r="F3" s="325"/>
      <c r="G3" s="321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3"/>
      <c r="AP3" s="297"/>
      <c r="AQ3" s="277"/>
    </row>
    <row r="4" spans="1:43" ht="12.75">
      <c r="A4" s="11"/>
      <c r="B4" s="316"/>
      <c r="C4" s="298"/>
      <c r="D4" s="301"/>
      <c r="E4" s="309"/>
      <c r="F4" s="325"/>
      <c r="G4" s="302" t="s">
        <v>1</v>
      </c>
      <c r="H4" s="303"/>
      <c r="I4" s="303"/>
      <c r="J4" s="303"/>
      <c r="K4" s="304"/>
      <c r="L4" s="302" t="s">
        <v>15</v>
      </c>
      <c r="M4" s="303"/>
      <c r="N4" s="303"/>
      <c r="O4" s="303"/>
      <c r="P4" s="304"/>
      <c r="Q4" s="305" t="s">
        <v>30</v>
      </c>
      <c r="R4" s="303"/>
      <c r="S4" s="303"/>
      <c r="T4" s="303"/>
      <c r="U4" s="306"/>
      <c r="V4" s="307" t="s">
        <v>16</v>
      </c>
      <c r="W4" s="303"/>
      <c r="X4" s="303"/>
      <c r="Y4" s="303"/>
      <c r="Z4" s="306"/>
      <c r="AA4" s="318" t="s">
        <v>17</v>
      </c>
      <c r="AB4" s="303"/>
      <c r="AC4" s="303"/>
      <c r="AD4" s="303"/>
      <c r="AE4" s="304"/>
      <c r="AF4" s="327" t="s">
        <v>18</v>
      </c>
      <c r="AG4" s="328"/>
      <c r="AH4" s="328"/>
      <c r="AI4" s="328"/>
      <c r="AJ4" s="329"/>
      <c r="AK4" s="302" t="s">
        <v>19</v>
      </c>
      <c r="AL4" s="303"/>
      <c r="AM4" s="303"/>
      <c r="AN4" s="303"/>
      <c r="AO4" s="304"/>
      <c r="AP4" s="297"/>
      <c r="AQ4" s="277"/>
    </row>
    <row r="5" spans="1:43" ht="13.5" thickBot="1">
      <c r="A5" s="11"/>
      <c r="B5" s="317"/>
      <c r="C5" s="299"/>
      <c r="D5" s="301"/>
      <c r="E5" s="310"/>
      <c r="F5" s="326"/>
      <c r="G5" s="93" t="s">
        <v>4</v>
      </c>
      <c r="H5" s="31" t="s">
        <v>5</v>
      </c>
      <c r="I5" s="31" t="s">
        <v>6</v>
      </c>
      <c r="J5" s="31" t="s">
        <v>7</v>
      </c>
      <c r="K5" s="94" t="s">
        <v>8</v>
      </c>
      <c r="L5" s="93" t="s">
        <v>4</v>
      </c>
      <c r="M5" s="31" t="s">
        <v>5</v>
      </c>
      <c r="N5" s="31" t="s">
        <v>6</v>
      </c>
      <c r="O5" s="31" t="s">
        <v>7</v>
      </c>
      <c r="P5" s="94" t="s">
        <v>8</v>
      </c>
      <c r="Q5" s="161" t="s">
        <v>4</v>
      </c>
      <c r="R5" s="31" t="s">
        <v>5</v>
      </c>
      <c r="S5" s="31" t="s">
        <v>6</v>
      </c>
      <c r="T5" s="31" t="s">
        <v>7</v>
      </c>
      <c r="U5" s="32" t="s">
        <v>8</v>
      </c>
      <c r="V5" s="83" t="s">
        <v>4</v>
      </c>
      <c r="W5" s="31" t="s">
        <v>5</v>
      </c>
      <c r="X5" s="31" t="s">
        <v>6</v>
      </c>
      <c r="Y5" s="31" t="s">
        <v>7</v>
      </c>
      <c r="Z5" s="32" t="s">
        <v>8</v>
      </c>
      <c r="AA5" s="93" t="s">
        <v>4</v>
      </c>
      <c r="AB5" s="31" t="s">
        <v>5</v>
      </c>
      <c r="AC5" s="31" t="s">
        <v>6</v>
      </c>
      <c r="AD5" s="31" t="s">
        <v>7</v>
      </c>
      <c r="AE5" s="94" t="s">
        <v>8</v>
      </c>
      <c r="AF5" s="161" t="s">
        <v>4</v>
      </c>
      <c r="AG5" s="31" t="s">
        <v>5</v>
      </c>
      <c r="AH5" s="31" t="s">
        <v>6</v>
      </c>
      <c r="AI5" s="31" t="s">
        <v>7</v>
      </c>
      <c r="AJ5" s="32" t="s">
        <v>8</v>
      </c>
      <c r="AK5" s="93" t="s">
        <v>4</v>
      </c>
      <c r="AL5" s="31" t="s">
        <v>5</v>
      </c>
      <c r="AM5" s="31" t="s">
        <v>6</v>
      </c>
      <c r="AN5" s="31" t="s">
        <v>7</v>
      </c>
      <c r="AO5" s="94" t="s">
        <v>8</v>
      </c>
      <c r="AP5" s="278"/>
      <c r="AQ5" s="279"/>
    </row>
    <row r="6" spans="2:43" ht="14.25">
      <c r="B6" s="77" t="s">
        <v>144</v>
      </c>
      <c r="C6" s="78"/>
      <c r="D6" s="79"/>
      <c r="E6" s="23"/>
      <c r="F6" s="54"/>
      <c r="G6" s="96">
        <f>SUM(G7:G10)</f>
        <v>3</v>
      </c>
      <c r="H6" s="12">
        <f>SUM(H7:H10)</f>
        <v>0</v>
      </c>
      <c r="I6" s="12">
        <f>SUM(I7:I10)</f>
        <v>0</v>
      </c>
      <c r="J6" s="13"/>
      <c r="K6" s="165">
        <f>SUM(K7:K10)</f>
        <v>3</v>
      </c>
      <c r="L6" s="96">
        <f>SUM(L7:L10)</f>
        <v>2</v>
      </c>
      <c r="M6" s="12">
        <f>SUM(M7:M10)</f>
        <v>0</v>
      </c>
      <c r="N6" s="12">
        <f>SUM(N7:N10)</f>
        <v>2</v>
      </c>
      <c r="O6" s="13"/>
      <c r="P6" s="165">
        <f>SUM(P7:P10)</f>
        <v>4</v>
      </c>
      <c r="Q6" s="162">
        <f>SUM(Q7:Q10)</f>
        <v>1</v>
      </c>
      <c r="R6" s="12">
        <f>SUM(R7:R10)</f>
        <v>2</v>
      </c>
      <c r="S6" s="12">
        <f>SUM(S7:S10)</f>
        <v>0</v>
      </c>
      <c r="T6" s="13"/>
      <c r="U6" s="21">
        <f>SUM(U7:U10)</f>
        <v>3</v>
      </c>
      <c r="V6" s="85">
        <f>SUM(V7:V10)</f>
        <v>0</v>
      </c>
      <c r="W6" s="17">
        <f>SUM(W7:W10)</f>
        <v>0</v>
      </c>
      <c r="X6" s="17">
        <f>SUM(X7:X10)</f>
        <v>0</v>
      </c>
      <c r="Y6" s="18"/>
      <c r="Z6" s="178">
        <f>SUM(Z7:Z10)</f>
        <v>0</v>
      </c>
      <c r="AA6" s="182">
        <f>SUM(AA7:AA10)</f>
        <v>0</v>
      </c>
      <c r="AB6" s="17">
        <f>SUM(AB7:AB10)</f>
        <v>0</v>
      </c>
      <c r="AC6" s="17">
        <f>SUM(AC7:AC10)</f>
        <v>0</v>
      </c>
      <c r="AD6" s="18"/>
      <c r="AE6" s="97">
        <f>SUM(AE7:AE10)</f>
        <v>0</v>
      </c>
      <c r="AF6" s="180">
        <f>SUM(AF7:AF10)</f>
        <v>0</v>
      </c>
      <c r="AG6" s="17">
        <f>SUM(AG7:AG10)</f>
        <v>0</v>
      </c>
      <c r="AH6" s="17">
        <f>SUM(AH7:AH10)</f>
        <v>0</v>
      </c>
      <c r="AI6" s="18"/>
      <c r="AJ6" s="178">
        <f>SUM(AJ7:AJ10)</f>
        <v>0</v>
      </c>
      <c r="AK6" s="182">
        <f>SUM(AK7:AK10)</f>
        <v>0</v>
      </c>
      <c r="AL6" s="17">
        <f>SUM(AL7:AL10)</f>
        <v>0</v>
      </c>
      <c r="AM6" s="17">
        <f>SUM(AM7:AM10)</f>
        <v>0</v>
      </c>
      <c r="AN6" s="18"/>
      <c r="AO6" s="97">
        <f>SUM(AO7:AO10)</f>
        <v>0</v>
      </c>
      <c r="AP6" s="228"/>
      <c r="AQ6" s="61"/>
    </row>
    <row r="7" spans="2:43" ht="15">
      <c r="B7" s="70" t="s">
        <v>79</v>
      </c>
      <c r="C7" s="66" t="s">
        <v>164</v>
      </c>
      <c r="D7" s="49" t="s">
        <v>32</v>
      </c>
      <c r="E7" s="5"/>
      <c r="F7" s="53"/>
      <c r="G7" s="98"/>
      <c r="H7" s="6"/>
      <c r="I7" s="6"/>
      <c r="J7" s="6"/>
      <c r="K7" s="166"/>
      <c r="L7" s="98">
        <v>2</v>
      </c>
      <c r="M7" s="6">
        <v>0</v>
      </c>
      <c r="N7" s="6">
        <v>0</v>
      </c>
      <c r="O7" s="6" t="s">
        <v>20</v>
      </c>
      <c r="P7" s="166">
        <v>2</v>
      </c>
      <c r="Q7" s="176"/>
      <c r="R7" s="16"/>
      <c r="S7" s="16"/>
      <c r="T7" s="16"/>
      <c r="U7" s="81"/>
      <c r="V7" s="86"/>
      <c r="W7" s="16"/>
      <c r="X7" s="16"/>
      <c r="Y7" s="16"/>
      <c r="Z7" s="81"/>
      <c r="AA7" s="183"/>
      <c r="AB7" s="16"/>
      <c r="AC7" s="16"/>
      <c r="AD7" s="16"/>
      <c r="AE7" s="99"/>
      <c r="AF7" s="176"/>
      <c r="AG7" s="16"/>
      <c r="AH7" s="16"/>
      <c r="AI7" s="16"/>
      <c r="AJ7" s="81"/>
      <c r="AK7" s="183"/>
      <c r="AL7" s="16"/>
      <c r="AM7" s="16"/>
      <c r="AN7" s="16"/>
      <c r="AO7" s="99"/>
      <c r="AP7" s="229"/>
      <c r="AQ7" s="230"/>
    </row>
    <row r="8" spans="2:43" ht="15">
      <c r="B8" s="70" t="s">
        <v>81</v>
      </c>
      <c r="C8" s="66" t="s">
        <v>165</v>
      </c>
      <c r="D8" s="49" t="s">
        <v>117</v>
      </c>
      <c r="E8" s="5"/>
      <c r="F8" s="53"/>
      <c r="G8" s="98">
        <v>3</v>
      </c>
      <c r="H8" s="6">
        <v>0</v>
      </c>
      <c r="I8" s="6">
        <v>0</v>
      </c>
      <c r="J8" s="6" t="s">
        <v>20</v>
      </c>
      <c r="K8" s="166">
        <v>3</v>
      </c>
      <c r="L8" s="98"/>
      <c r="M8" s="6"/>
      <c r="N8" s="6"/>
      <c r="O8" s="6"/>
      <c r="P8" s="166"/>
      <c r="Q8" s="176"/>
      <c r="R8" s="16"/>
      <c r="S8" s="16"/>
      <c r="T8" s="16"/>
      <c r="U8" s="81"/>
      <c r="V8" s="86"/>
      <c r="W8" s="16"/>
      <c r="X8" s="16"/>
      <c r="Y8" s="16"/>
      <c r="Z8" s="81"/>
      <c r="AA8" s="183"/>
      <c r="AB8" s="16"/>
      <c r="AC8" s="16"/>
      <c r="AD8" s="16"/>
      <c r="AE8" s="99"/>
      <c r="AF8" s="176"/>
      <c r="AG8" s="16"/>
      <c r="AH8" s="16"/>
      <c r="AI8" s="16"/>
      <c r="AJ8" s="81"/>
      <c r="AK8" s="183"/>
      <c r="AL8" s="16"/>
      <c r="AM8" s="16"/>
      <c r="AN8" s="16"/>
      <c r="AO8" s="99"/>
      <c r="AP8" s="231"/>
      <c r="AQ8" s="230"/>
    </row>
    <row r="9" spans="2:43" ht="15">
      <c r="B9" s="70" t="s">
        <v>82</v>
      </c>
      <c r="C9" s="66" t="s">
        <v>166</v>
      </c>
      <c r="D9" s="49" t="s">
        <v>118</v>
      </c>
      <c r="E9" s="5"/>
      <c r="F9" s="53"/>
      <c r="G9" s="98"/>
      <c r="H9" s="6"/>
      <c r="I9" s="6"/>
      <c r="J9" s="6"/>
      <c r="K9" s="166"/>
      <c r="L9" s="98">
        <v>0</v>
      </c>
      <c r="M9" s="6">
        <v>0</v>
      </c>
      <c r="N9" s="6">
        <v>2</v>
      </c>
      <c r="O9" s="6" t="s">
        <v>26</v>
      </c>
      <c r="P9" s="166">
        <v>2</v>
      </c>
      <c r="Q9" s="176"/>
      <c r="R9" s="16"/>
      <c r="S9" s="16"/>
      <c r="T9" s="16"/>
      <c r="U9" s="81"/>
      <c r="V9" s="86"/>
      <c r="W9" s="16"/>
      <c r="X9" s="16"/>
      <c r="Y9" s="16"/>
      <c r="Z9" s="81"/>
      <c r="AA9" s="183"/>
      <c r="AB9" s="16"/>
      <c r="AC9" s="16"/>
      <c r="AD9" s="16"/>
      <c r="AE9" s="99"/>
      <c r="AF9" s="176"/>
      <c r="AG9" s="16"/>
      <c r="AH9" s="16"/>
      <c r="AI9" s="16"/>
      <c r="AJ9" s="81"/>
      <c r="AK9" s="183"/>
      <c r="AL9" s="16"/>
      <c r="AM9" s="16"/>
      <c r="AN9" s="16"/>
      <c r="AO9" s="99"/>
      <c r="AP9" s="231" t="s">
        <v>81</v>
      </c>
      <c r="AQ9" s="230"/>
    </row>
    <row r="10" spans="2:43" ht="15">
      <c r="B10" s="70" t="s">
        <v>83</v>
      </c>
      <c r="C10" s="66" t="s">
        <v>167</v>
      </c>
      <c r="D10" s="49" t="s">
        <v>226</v>
      </c>
      <c r="E10" s="5"/>
      <c r="F10" s="53"/>
      <c r="G10" s="98"/>
      <c r="H10" s="6"/>
      <c r="I10" s="6"/>
      <c r="J10" s="6"/>
      <c r="K10" s="166"/>
      <c r="L10" s="98"/>
      <c r="M10" s="6"/>
      <c r="N10" s="6"/>
      <c r="O10" s="6"/>
      <c r="P10" s="166"/>
      <c r="Q10" s="163">
        <v>1</v>
      </c>
      <c r="R10" s="6">
        <v>2</v>
      </c>
      <c r="S10" s="6">
        <v>0</v>
      </c>
      <c r="T10" s="6" t="s">
        <v>26</v>
      </c>
      <c r="U10" s="20">
        <v>3</v>
      </c>
      <c r="V10" s="86"/>
      <c r="W10" s="16"/>
      <c r="X10" s="16"/>
      <c r="Y10" s="16"/>
      <c r="Z10" s="81"/>
      <c r="AA10" s="183"/>
      <c r="AB10" s="16"/>
      <c r="AC10" s="16"/>
      <c r="AD10" s="16"/>
      <c r="AE10" s="99"/>
      <c r="AF10" s="176"/>
      <c r="AG10" s="16"/>
      <c r="AH10" s="16"/>
      <c r="AI10" s="16"/>
      <c r="AJ10" s="81"/>
      <c r="AK10" s="183"/>
      <c r="AL10" s="16"/>
      <c r="AM10" s="16"/>
      <c r="AN10" s="16"/>
      <c r="AO10" s="99"/>
      <c r="AP10" s="229"/>
      <c r="AQ10" s="230"/>
    </row>
    <row r="11" spans="2:43" ht="12.75">
      <c r="B11" s="137" t="s">
        <v>146</v>
      </c>
      <c r="C11" s="125"/>
      <c r="D11" s="126"/>
      <c r="E11" s="127">
        <f>SUM(G11:I11,L11:N11,Q11:S11,V11:X11,AA11:AC11,AF11:AH11,AK11:AM11)</f>
        <v>31</v>
      </c>
      <c r="F11" s="128">
        <f>SUM(K11,P11,U11,Z11,AE11,AJ11,AO11)</f>
        <v>40</v>
      </c>
      <c r="G11" s="129">
        <f>SUM(G12:G25)</f>
        <v>0</v>
      </c>
      <c r="H11" s="130">
        <f>SUM(H12:H25)</f>
        <v>0</v>
      </c>
      <c r="I11" s="130">
        <f>SUM(I12:I25)</f>
        <v>0</v>
      </c>
      <c r="J11" s="130"/>
      <c r="K11" s="134">
        <f>SUM(K12:K25)</f>
        <v>0</v>
      </c>
      <c r="L11" s="129">
        <f>SUM(L12:L25)</f>
        <v>0</v>
      </c>
      <c r="M11" s="130">
        <f>SUM(M12:M25)</f>
        <v>0</v>
      </c>
      <c r="N11" s="130">
        <f>SUM(N12:N25)</f>
        <v>0</v>
      </c>
      <c r="O11" s="130"/>
      <c r="P11" s="134">
        <f>SUM(P12:P25)</f>
        <v>0</v>
      </c>
      <c r="Q11" s="129">
        <f>SUM(Q12:Q25)</f>
        <v>0</v>
      </c>
      <c r="R11" s="130">
        <f>SUM(R12:R25)</f>
        <v>0</v>
      </c>
      <c r="S11" s="130">
        <f>SUM(S12:S25)</f>
        <v>0</v>
      </c>
      <c r="T11" s="130"/>
      <c r="U11" s="222">
        <f>SUM(U12:U25)</f>
        <v>0</v>
      </c>
      <c r="V11" s="133">
        <f>SUM(V12:V25)</f>
        <v>6</v>
      </c>
      <c r="W11" s="130">
        <f>SUM(W12:W25)</f>
        <v>4</v>
      </c>
      <c r="X11" s="130">
        <f>SUM(X12:X25)</f>
        <v>2</v>
      </c>
      <c r="Y11" s="130"/>
      <c r="Z11" s="134">
        <f>SUM(Z12:Z25)</f>
        <v>15</v>
      </c>
      <c r="AA11" s="129">
        <f>SUM(AA12:AA25)</f>
        <v>3</v>
      </c>
      <c r="AB11" s="130">
        <f>SUM(AB12:AB25)</f>
        <v>1</v>
      </c>
      <c r="AC11" s="130">
        <f>SUM(AC12:AC25)</f>
        <v>6</v>
      </c>
      <c r="AD11" s="130"/>
      <c r="AE11" s="134">
        <f>SUM(AE12:AE25)</f>
        <v>13</v>
      </c>
      <c r="AF11" s="130">
        <f>SUM(AF12:AF25)</f>
        <v>5</v>
      </c>
      <c r="AG11" s="130">
        <f>SUM(AG12:AG25)</f>
        <v>2</v>
      </c>
      <c r="AH11" s="130">
        <f>SUM(AH12:AH25)</f>
        <v>2</v>
      </c>
      <c r="AI11" s="130"/>
      <c r="AJ11" s="132">
        <f>SUM(AJ12:AJ25)</f>
        <v>12</v>
      </c>
      <c r="AK11" s="129">
        <f>SUM(AK12:AK24)</f>
        <v>0</v>
      </c>
      <c r="AL11" s="130">
        <f>SUM(AL12:AL24)</f>
        <v>0</v>
      </c>
      <c r="AM11" s="130">
        <f>SUM(AM12:AM24)</f>
        <v>0</v>
      </c>
      <c r="AN11" s="130">
        <f>SUM(AN12:AN24)</f>
        <v>0</v>
      </c>
      <c r="AO11" s="134">
        <f>SUM(AO12:AO24)</f>
        <v>0</v>
      </c>
      <c r="AP11" s="135"/>
      <c r="AQ11" s="136"/>
    </row>
    <row r="12" spans="2:43" ht="14.25">
      <c r="B12" s="56" t="s">
        <v>1</v>
      </c>
      <c r="C12" s="64" t="s">
        <v>168</v>
      </c>
      <c r="D12" s="47" t="s">
        <v>119</v>
      </c>
      <c r="E12" s="5">
        <f>SUM(G12:I12,L12:N12,Q12:S12,V12:X12,AA12:AC12,AF12:AH12,AK12:AM12)</f>
        <v>3</v>
      </c>
      <c r="F12" s="53">
        <f>SUM(K12,P12,U12,Z12,AE12,AJ12,AO12)</f>
        <v>4</v>
      </c>
      <c r="G12" s="95"/>
      <c r="H12" s="4"/>
      <c r="I12" s="4"/>
      <c r="J12" s="4"/>
      <c r="K12" s="164"/>
      <c r="L12" s="95"/>
      <c r="M12" s="4"/>
      <c r="N12" s="4"/>
      <c r="O12" s="4"/>
      <c r="P12" s="164"/>
      <c r="Q12" s="15"/>
      <c r="R12" s="5"/>
      <c r="S12" s="5"/>
      <c r="T12" s="5"/>
      <c r="U12" s="53"/>
      <c r="V12" s="84">
        <v>3</v>
      </c>
      <c r="W12" s="5">
        <v>0</v>
      </c>
      <c r="X12" s="5">
        <v>0</v>
      </c>
      <c r="Y12" s="5" t="s">
        <v>20</v>
      </c>
      <c r="Z12" s="53">
        <v>4</v>
      </c>
      <c r="AA12" s="181"/>
      <c r="AB12" s="5"/>
      <c r="AC12" s="5"/>
      <c r="AD12" s="5"/>
      <c r="AE12" s="22"/>
      <c r="AF12" s="15"/>
      <c r="AG12" s="5"/>
      <c r="AH12" s="5"/>
      <c r="AI12" s="5"/>
      <c r="AJ12" s="53"/>
      <c r="AK12" s="181"/>
      <c r="AL12" s="5"/>
      <c r="AM12" s="5"/>
      <c r="AN12" s="5"/>
      <c r="AO12" s="22"/>
      <c r="AP12" s="234" t="s">
        <v>82</v>
      </c>
      <c r="AQ12" s="60"/>
    </row>
    <row r="13" spans="2:43" ht="14.25">
      <c r="B13" s="56" t="s">
        <v>15</v>
      </c>
      <c r="C13" s="64" t="s">
        <v>169</v>
      </c>
      <c r="D13" s="47" t="s">
        <v>120</v>
      </c>
      <c r="E13" s="5">
        <f aca="true" t="shared" si="0" ref="E13:E25">SUM(G13:I13,L13:N13,Q13:S13,V13:X13,AA13:AC13,AF13:AH13,AK13:AM13)</f>
        <v>2</v>
      </c>
      <c r="F13" s="53">
        <f aca="true" t="shared" si="1" ref="F13:F25">SUM(K13,P13,U13,Z13,AE13,AJ13,AO13)</f>
        <v>2</v>
      </c>
      <c r="G13" s="95"/>
      <c r="H13" s="4"/>
      <c r="I13" s="4"/>
      <c r="J13" s="4"/>
      <c r="K13" s="164"/>
      <c r="L13" s="95"/>
      <c r="M13" s="4"/>
      <c r="N13" s="4"/>
      <c r="O13" s="4"/>
      <c r="P13" s="164"/>
      <c r="Q13" s="15"/>
      <c r="R13" s="5"/>
      <c r="S13" s="5"/>
      <c r="T13" s="5"/>
      <c r="U13" s="53"/>
      <c r="V13" s="84"/>
      <c r="W13" s="5"/>
      <c r="X13" s="5"/>
      <c r="Y13" s="5"/>
      <c r="Z13" s="53"/>
      <c r="AA13" s="181">
        <v>0</v>
      </c>
      <c r="AB13" s="5">
        <v>0</v>
      </c>
      <c r="AC13" s="5">
        <v>2</v>
      </c>
      <c r="AD13" s="5" t="s">
        <v>26</v>
      </c>
      <c r="AE13" s="22">
        <v>2</v>
      </c>
      <c r="AF13" s="15"/>
      <c r="AG13" s="5"/>
      <c r="AH13" s="5"/>
      <c r="AI13" s="5"/>
      <c r="AJ13" s="53"/>
      <c r="AK13" s="181"/>
      <c r="AL13" s="5"/>
      <c r="AM13" s="5"/>
      <c r="AN13" s="5"/>
      <c r="AO13" s="22"/>
      <c r="AP13" s="234" t="s">
        <v>1</v>
      </c>
      <c r="AQ13" s="60"/>
    </row>
    <row r="14" spans="2:43" ht="14.25">
      <c r="B14" s="56" t="s">
        <v>30</v>
      </c>
      <c r="C14" s="64" t="s">
        <v>170</v>
      </c>
      <c r="D14" s="47" t="s">
        <v>121</v>
      </c>
      <c r="E14" s="5">
        <f t="shared" si="0"/>
        <v>2</v>
      </c>
      <c r="F14" s="53">
        <f t="shared" si="1"/>
        <v>2</v>
      </c>
      <c r="G14" s="95"/>
      <c r="H14" s="4"/>
      <c r="I14" s="4"/>
      <c r="J14" s="4"/>
      <c r="K14" s="164"/>
      <c r="L14" s="95"/>
      <c r="M14" s="4"/>
      <c r="N14" s="4"/>
      <c r="O14" s="4"/>
      <c r="P14" s="164"/>
      <c r="Q14" s="15"/>
      <c r="R14" s="5"/>
      <c r="S14" s="5"/>
      <c r="T14" s="5"/>
      <c r="U14" s="53"/>
      <c r="V14" s="84">
        <v>1</v>
      </c>
      <c r="W14" s="5">
        <v>1</v>
      </c>
      <c r="X14" s="5">
        <v>0</v>
      </c>
      <c r="Y14" s="5" t="s">
        <v>26</v>
      </c>
      <c r="Z14" s="53">
        <v>2</v>
      </c>
      <c r="AA14" s="181"/>
      <c r="AB14" s="5"/>
      <c r="AC14" s="5"/>
      <c r="AD14" s="5"/>
      <c r="AE14" s="22"/>
      <c r="AF14" s="15"/>
      <c r="AG14" s="5"/>
      <c r="AH14" s="5"/>
      <c r="AI14" s="5"/>
      <c r="AJ14" s="53"/>
      <c r="AK14" s="181"/>
      <c r="AL14" s="5"/>
      <c r="AM14" s="5"/>
      <c r="AN14" s="5"/>
      <c r="AO14" s="22"/>
      <c r="AP14" s="68"/>
      <c r="AQ14" s="60"/>
    </row>
    <row r="15" spans="2:43" ht="14.25">
      <c r="B15" s="56" t="s">
        <v>16</v>
      </c>
      <c r="C15" s="64" t="s">
        <v>171</v>
      </c>
      <c r="D15" s="47" t="s">
        <v>122</v>
      </c>
      <c r="E15" s="5">
        <f t="shared" si="0"/>
        <v>2</v>
      </c>
      <c r="F15" s="53">
        <f t="shared" si="1"/>
        <v>2</v>
      </c>
      <c r="G15" s="95"/>
      <c r="H15" s="4"/>
      <c r="I15" s="4"/>
      <c r="J15" s="4"/>
      <c r="K15" s="164"/>
      <c r="L15" s="95"/>
      <c r="M15" s="4"/>
      <c r="N15" s="4"/>
      <c r="O15" s="4"/>
      <c r="P15" s="164"/>
      <c r="Q15" s="15"/>
      <c r="R15" s="5"/>
      <c r="S15" s="5"/>
      <c r="T15" s="5"/>
      <c r="U15" s="53"/>
      <c r="V15" s="84"/>
      <c r="W15" s="5"/>
      <c r="X15" s="5"/>
      <c r="Y15" s="5"/>
      <c r="Z15" s="53"/>
      <c r="AA15" s="181">
        <v>2</v>
      </c>
      <c r="AB15" s="5">
        <v>0</v>
      </c>
      <c r="AC15" s="5">
        <v>0</v>
      </c>
      <c r="AD15" s="5" t="s">
        <v>20</v>
      </c>
      <c r="AE15" s="22">
        <v>2</v>
      </c>
      <c r="AF15" s="15"/>
      <c r="AG15" s="5"/>
      <c r="AH15" s="5"/>
      <c r="AI15" s="5"/>
      <c r="AJ15" s="53"/>
      <c r="AK15" s="181"/>
      <c r="AL15" s="5"/>
      <c r="AM15" s="5"/>
      <c r="AN15" s="5"/>
      <c r="AO15" s="22"/>
      <c r="AP15" s="68" t="s">
        <v>30</v>
      </c>
      <c r="AQ15" s="60"/>
    </row>
    <row r="16" spans="2:43" ht="14.25">
      <c r="B16" s="56" t="s">
        <v>84</v>
      </c>
      <c r="C16" s="64" t="s">
        <v>172</v>
      </c>
      <c r="D16" s="47" t="s">
        <v>123</v>
      </c>
      <c r="E16" s="5">
        <f t="shared" si="0"/>
        <v>2</v>
      </c>
      <c r="F16" s="53">
        <f t="shared" si="1"/>
        <v>3</v>
      </c>
      <c r="G16" s="95"/>
      <c r="H16" s="4"/>
      <c r="I16" s="4"/>
      <c r="J16" s="4"/>
      <c r="K16" s="164"/>
      <c r="L16" s="95"/>
      <c r="M16" s="4"/>
      <c r="N16" s="4"/>
      <c r="O16" s="4"/>
      <c r="P16" s="164"/>
      <c r="Q16" s="15"/>
      <c r="R16" s="5"/>
      <c r="S16" s="5"/>
      <c r="T16" s="5"/>
      <c r="U16" s="53"/>
      <c r="V16" s="84">
        <v>1</v>
      </c>
      <c r="W16" s="5">
        <v>1</v>
      </c>
      <c r="X16" s="5">
        <v>0</v>
      </c>
      <c r="Y16" s="5" t="s">
        <v>20</v>
      </c>
      <c r="Z16" s="53">
        <v>3</v>
      </c>
      <c r="AA16" s="181"/>
      <c r="AB16" s="5"/>
      <c r="AC16" s="5"/>
      <c r="AD16" s="5"/>
      <c r="AE16" s="22"/>
      <c r="AF16" s="15"/>
      <c r="AG16" s="5"/>
      <c r="AH16" s="5"/>
      <c r="AI16" s="5"/>
      <c r="AJ16" s="53"/>
      <c r="AK16" s="181"/>
      <c r="AL16" s="5"/>
      <c r="AM16" s="5"/>
      <c r="AN16" s="5"/>
      <c r="AO16" s="22"/>
      <c r="AP16" s="68"/>
      <c r="AQ16" s="60"/>
    </row>
    <row r="17" spans="2:43" ht="14.25">
      <c r="B17" s="56" t="s">
        <v>18</v>
      </c>
      <c r="C17" s="64" t="s">
        <v>173</v>
      </c>
      <c r="D17" s="47" t="s">
        <v>124</v>
      </c>
      <c r="E17" s="5">
        <f t="shared" si="0"/>
        <v>2</v>
      </c>
      <c r="F17" s="53">
        <f t="shared" si="1"/>
        <v>3</v>
      </c>
      <c r="G17" s="95"/>
      <c r="H17" s="4"/>
      <c r="I17" s="4"/>
      <c r="J17" s="4"/>
      <c r="K17" s="164"/>
      <c r="L17" s="95"/>
      <c r="M17" s="4"/>
      <c r="N17" s="4"/>
      <c r="O17" s="4"/>
      <c r="P17" s="164"/>
      <c r="Q17" s="15"/>
      <c r="R17" s="5"/>
      <c r="S17" s="5"/>
      <c r="T17" s="5"/>
      <c r="U17" s="53"/>
      <c r="V17" s="84"/>
      <c r="W17" s="5"/>
      <c r="X17" s="5"/>
      <c r="Y17" s="5"/>
      <c r="Z17" s="53"/>
      <c r="AA17" s="181">
        <v>1</v>
      </c>
      <c r="AB17" s="5">
        <v>1</v>
      </c>
      <c r="AC17" s="5">
        <v>0</v>
      </c>
      <c r="AD17" s="5" t="s">
        <v>20</v>
      </c>
      <c r="AE17" s="22">
        <v>3</v>
      </c>
      <c r="AF17" s="15"/>
      <c r="AG17" s="5"/>
      <c r="AH17" s="5"/>
      <c r="AI17" s="5"/>
      <c r="AJ17" s="53"/>
      <c r="AK17" s="181"/>
      <c r="AL17" s="5"/>
      <c r="AM17" s="5"/>
      <c r="AN17" s="5"/>
      <c r="AO17" s="22"/>
      <c r="AP17" s="68" t="s">
        <v>84</v>
      </c>
      <c r="AQ17" s="60"/>
    </row>
    <row r="18" spans="2:43" ht="14.25">
      <c r="B18" s="56" t="s">
        <v>85</v>
      </c>
      <c r="C18" s="64" t="s">
        <v>159</v>
      </c>
      <c r="D18" s="47" t="s">
        <v>28</v>
      </c>
      <c r="E18" s="5">
        <f>SUM(G18:I18,L18:N18,Q18:S18,V18:X18,AA18:AC18,AF18:AH18,AK18:AM18)</f>
        <v>2</v>
      </c>
      <c r="F18" s="53">
        <f>SUM(K18,P18,U18,Z18,AE18,AJ18,AO18)</f>
        <v>2</v>
      </c>
      <c r="G18" s="95"/>
      <c r="H18" s="4"/>
      <c r="I18" s="4"/>
      <c r="J18" s="4"/>
      <c r="K18" s="164"/>
      <c r="L18" s="95"/>
      <c r="M18" s="4"/>
      <c r="N18" s="4"/>
      <c r="O18" s="4"/>
      <c r="P18" s="164"/>
      <c r="Q18" s="15"/>
      <c r="R18" s="5"/>
      <c r="S18" s="5"/>
      <c r="T18" s="5"/>
      <c r="U18" s="53"/>
      <c r="V18" s="84"/>
      <c r="W18" s="5"/>
      <c r="X18" s="5"/>
      <c r="Y18" s="5"/>
      <c r="Z18" s="53"/>
      <c r="AA18" s="181"/>
      <c r="AB18" s="5"/>
      <c r="AC18" s="5"/>
      <c r="AD18" s="5"/>
      <c r="AE18" s="22"/>
      <c r="AF18" s="181">
        <v>2</v>
      </c>
      <c r="AG18" s="5">
        <v>0</v>
      </c>
      <c r="AH18" s="5">
        <v>0</v>
      </c>
      <c r="AI18" s="5" t="s">
        <v>20</v>
      </c>
      <c r="AJ18" s="22">
        <v>2</v>
      </c>
      <c r="AK18" s="181"/>
      <c r="AL18" s="5"/>
      <c r="AM18" s="5"/>
      <c r="AN18" s="5"/>
      <c r="AO18" s="22"/>
      <c r="AP18" s="69"/>
      <c r="AQ18" s="60"/>
    </row>
    <row r="19" spans="2:43" ht="14.25">
      <c r="B19" s="56" t="s">
        <v>86</v>
      </c>
      <c r="C19" s="64" t="s">
        <v>174</v>
      </c>
      <c r="D19" s="47" t="s">
        <v>9</v>
      </c>
      <c r="E19" s="5">
        <f t="shared" si="0"/>
        <v>2</v>
      </c>
      <c r="F19" s="53">
        <f t="shared" si="1"/>
        <v>2</v>
      </c>
      <c r="G19" s="95"/>
      <c r="H19" s="4"/>
      <c r="I19" s="4"/>
      <c r="J19" s="4"/>
      <c r="K19" s="164"/>
      <c r="L19" s="95"/>
      <c r="M19" s="4"/>
      <c r="N19" s="4"/>
      <c r="O19" s="4"/>
      <c r="P19" s="164"/>
      <c r="Q19" s="15"/>
      <c r="R19" s="5"/>
      <c r="S19" s="5"/>
      <c r="T19" s="5"/>
      <c r="U19" s="53"/>
      <c r="V19" s="84">
        <v>1</v>
      </c>
      <c r="W19" s="5">
        <v>1</v>
      </c>
      <c r="X19" s="5">
        <v>0</v>
      </c>
      <c r="Y19" s="5" t="s">
        <v>26</v>
      </c>
      <c r="Z19" s="53">
        <v>2</v>
      </c>
      <c r="AA19" s="181"/>
      <c r="AB19" s="5"/>
      <c r="AC19" s="5"/>
      <c r="AD19" s="5"/>
      <c r="AE19" s="22"/>
      <c r="AF19" s="15"/>
      <c r="AG19" s="5"/>
      <c r="AH19" s="5"/>
      <c r="AI19" s="5"/>
      <c r="AJ19" s="53"/>
      <c r="AK19" s="181"/>
      <c r="AL19" s="5"/>
      <c r="AM19" s="5"/>
      <c r="AN19" s="5"/>
      <c r="AO19" s="22"/>
      <c r="AP19" s="68"/>
      <c r="AQ19" s="60"/>
    </row>
    <row r="20" spans="2:43" ht="14.25">
      <c r="B20" s="56" t="s">
        <v>87</v>
      </c>
      <c r="C20" s="64" t="s">
        <v>175</v>
      </c>
      <c r="D20" s="47" t="s">
        <v>10</v>
      </c>
      <c r="E20" s="5">
        <f t="shared" si="0"/>
        <v>3</v>
      </c>
      <c r="F20" s="53">
        <f t="shared" si="1"/>
        <v>4</v>
      </c>
      <c r="G20" s="95"/>
      <c r="H20" s="4"/>
      <c r="I20" s="4"/>
      <c r="J20" s="4"/>
      <c r="K20" s="164"/>
      <c r="L20" s="95"/>
      <c r="M20" s="4"/>
      <c r="N20" s="4"/>
      <c r="O20" s="4"/>
      <c r="P20" s="164"/>
      <c r="Q20" s="15"/>
      <c r="R20" s="5"/>
      <c r="S20" s="5"/>
      <c r="T20" s="5"/>
      <c r="U20" s="53"/>
      <c r="V20" s="84">
        <v>0</v>
      </c>
      <c r="W20" s="5">
        <v>1</v>
      </c>
      <c r="X20" s="5">
        <v>2</v>
      </c>
      <c r="Y20" s="5" t="s">
        <v>26</v>
      </c>
      <c r="Z20" s="53">
        <v>4</v>
      </c>
      <c r="AA20" s="181"/>
      <c r="AB20" s="5"/>
      <c r="AC20" s="5"/>
      <c r="AD20" s="5"/>
      <c r="AE20" s="22"/>
      <c r="AF20" s="15"/>
      <c r="AG20" s="5"/>
      <c r="AH20" s="5"/>
      <c r="AI20" s="5"/>
      <c r="AJ20" s="53"/>
      <c r="AK20" s="181"/>
      <c r="AL20" s="5"/>
      <c r="AM20" s="5"/>
      <c r="AN20" s="5"/>
      <c r="AO20" s="22"/>
      <c r="AP20" s="68"/>
      <c r="AQ20" s="60"/>
    </row>
    <row r="21" spans="2:43" ht="14.25">
      <c r="B21" s="56" t="s">
        <v>88</v>
      </c>
      <c r="C21" s="64" t="s">
        <v>176</v>
      </c>
      <c r="D21" s="47" t="s">
        <v>11</v>
      </c>
      <c r="E21" s="5">
        <f t="shared" si="0"/>
        <v>2</v>
      </c>
      <c r="F21" s="53">
        <f t="shared" si="1"/>
        <v>4</v>
      </c>
      <c r="G21" s="95"/>
      <c r="H21" s="4"/>
      <c r="I21" s="4"/>
      <c r="J21" s="4"/>
      <c r="K21" s="164"/>
      <c r="L21" s="95"/>
      <c r="M21" s="4"/>
      <c r="N21" s="4"/>
      <c r="O21" s="4"/>
      <c r="P21" s="164"/>
      <c r="Q21" s="15"/>
      <c r="R21" s="5"/>
      <c r="S21" s="5"/>
      <c r="T21" s="5"/>
      <c r="U21" s="53"/>
      <c r="V21" s="84"/>
      <c r="W21" s="5"/>
      <c r="X21" s="5"/>
      <c r="Y21" s="5"/>
      <c r="Z21" s="53"/>
      <c r="AA21" s="181">
        <v>0</v>
      </c>
      <c r="AB21" s="5">
        <v>0</v>
      </c>
      <c r="AC21" s="5">
        <v>2</v>
      </c>
      <c r="AD21" s="5" t="s">
        <v>26</v>
      </c>
      <c r="AE21" s="22">
        <v>4</v>
      </c>
      <c r="AF21" s="15"/>
      <c r="AG21" s="5"/>
      <c r="AH21" s="5"/>
      <c r="AI21" s="5"/>
      <c r="AJ21" s="53"/>
      <c r="AK21" s="181"/>
      <c r="AL21" s="5"/>
      <c r="AM21" s="5"/>
      <c r="AN21" s="5"/>
      <c r="AO21" s="22"/>
      <c r="AP21" s="68"/>
      <c r="AQ21" s="60"/>
    </row>
    <row r="22" spans="2:43" ht="14.25">
      <c r="B22" s="56" t="s">
        <v>89</v>
      </c>
      <c r="C22" s="64" t="s">
        <v>177</v>
      </c>
      <c r="D22" s="47" t="s">
        <v>12</v>
      </c>
      <c r="E22" s="5">
        <f t="shared" si="0"/>
        <v>2</v>
      </c>
      <c r="F22" s="53">
        <f t="shared" si="1"/>
        <v>2</v>
      </c>
      <c r="G22" s="95"/>
      <c r="H22" s="4"/>
      <c r="I22" s="4"/>
      <c r="J22" s="4"/>
      <c r="K22" s="164"/>
      <c r="L22" s="95"/>
      <c r="M22" s="4"/>
      <c r="N22" s="4"/>
      <c r="O22" s="4"/>
      <c r="P22" s="164"/>
      <c r="Q22" s="15"/>
      <c r="R22" s="5"/>
      <c r="S22" s="5"/>
      <c r="T22" s="5"/>
      <c r="U22" s="53"/>
      <c r="V22" s="84"/>
      <c r="W22" s="5"/>
      <c r="X22" s="5"/>
      <c r="Y22" s="5"/>
      <c r="Z22" s="53"/>
      <c r="AA22" s="181"/>
      <c r="AB22" s="5"/>
      <c r="AC22" s="5"/>
      <c r="AD22" s="5"/>
      <c r="AE22" s="22"/>
      <c r="AF22" s="15">
        <v>1</v>
      </c>
      <c r="AG22" s="5">
        <v>1</v>
      </c>
      <c r="AH22" s="5">
        <v>0</v>
      </c>
      <c r="AI22" s="5" t="s">
        <v>20</v>
      </c>
      <c r="AJ22" s="53">
        <v>2</v>
      </c>
      <c r="AK22" s="181"/>
      <c r="AL22" s="5"/>
      <c r="AM22" s="5"/>
      <c r="AN22" s="5"/>
      <c r="AO22" s="22"/>
      <c r="AP22" s="68"/>
      <c r="AQ22" s="60"/>
    </row>
    <row r="23" spans="1:43" ht="14.25">
      <c r="A23" s="11"/>
      <c r="B23" s="56" t="s">
        <v>90</v>
      </c>
      <c r="C23" s="64" t="s">
        <v>178</v>
      </c>
      <c r="D23" s="47" t="s">
        <v>13</v>
      </c>
      <c r="E23" s="5">
        <f t="shared" si="0"/>
        <v>3</v>
      </c>
      <c r="F23" s="53">
        <f t="shared" si="1"/>
        <v>3</v>
      </c>
      <c r="G23" s="95"/>
      <c r="H23" s="4"/>
      <c r="I23" s="4"/>
      <c r="J23" s="4"/>
      <c r="K23" s="164"/>
      <c r="L23" s="95"/>
      <c r="M23" s="4"/>
      <c r="N23" s="4"/>
      <c r="O23" s="4"/>
      <c r="P23" s="164"/>
      <c r="Q23" s="15"/>
      <c r="R23" s="5"/>
      <c r="S23" s="5"/>
      <c r="T23" s="5"/>
      <c r="U23" s="53"/>
      <c r="V23" s="84"/>
      <c r="W23" s="5"/>
      <c r="X23" s="5"/>
      <c r="Y23" s="5"/>
      <c r="Z23" s="53"/>
      <c r="AA23" s="181"/>
      <c r="AB23" s="5"/>
      <c r="AC23" s="5"/>
      <c r="AD23" s="5"/>
      <c r="AE23" s="22"/>
      <c r="AF23" s="15">
        <v>2</v>
      </c>
      <c r="AG23" s="5">
        <v>1</v>
      </c>
      <c r="AH23" s="5">
        <v>0</v>
      </c>
      <c r="AI23" s="5" t="s">
        <v>26</v>
      </c>
      <c r="AJ23" s="53">
        <v>3</v>
      </c>
      <c r="AK23" s="181"/>
      <c r="AL23" s="5"/>
      <c r="AM23" s="5"/>
      <c r="AN23" s="5"/>
      <c r="AO23" s="22"/>
      <c r="AP23" s="68"/>
      <c r="AQ23" s="60"/>
    </row>
    <row r="24" spans="2:43" ht="14.25">
      <c r="B24" s="56" t="s">
        <v>91</v>
      </c>
      <c r="C24" s="64" t="s">
        <v>179</v>
      </c>
      <c r="D24" s="47" t="s">
        <v>25</v>
      </c>
      <c r="E24" s="5">
        <f t="shared" si="0"/>
        <v>2</v>
      </c>
      <c r="F24" s="53">
        <f t="shared" si="1"/>
        <v>2</v>
      </c>
      <c r="G24" s="95"/>
      <c r="H24" s="4"/>
      <c r="I24" s="4"/>
      <c r="J24" s="4"/>
      <c r="K24" s="164"/>
      <c r="L24" s="95"/>
      <c r="M24" s="4"/>
      <c r="N24" s="4"/>
      <c r="O24" s="4"/>
      <c r="P24" s="164"/>
      <c r="Q24" s="15"/>
      <c r="R24" s="5"/>
      <c r="S24" s="5"/>
      <c r="T24" s="5"/>
      <c r="U24" s="53"/>
      <c r="V24" s="84"/>
      <c r="W24" s="5"/>
      <c r="X24" s="5"/>
      <c r="Y24" s="5"/>
      <c r="Z24" s="53"/>
      <c r="AA24" s="181">
        <v>0</v>
      </c>
      <c r="AB24" s="5">
        <v>0</v>
      </c>
      <c r="AC24" s="5">
        <v>2</v>
      </c>
      <c r="AD24" s="5" t="s">
        <v>26</v>
      </c>
      <c r="AE24" s="22">
        <v>2</v>
      </c>
      <c r="AF24" s="15"/>
      <c r="AG24" s="5"/>
      <c r="AH24" s="5"/>
      <c r="AI24" s="5"/>
      <c r="AJ24" s="53"/>
      <c r="AK24" s="181"/>
      <c r="AL24" s="5"/>
      <c r="AM24" s="5"/>
      <c r="AN24" s="5"/>
      <c r="AO24" s="22"/>
      <c r="AP24" s="68" t="s">
        <v>30</v>
      </c>
      <c r="AQ24" s="60"/>
    </row>
    <row r="25" spans="2:43" ht="14.25">
      <c r="B25" s="56" t="s">
        <v>92</v>
      </c>
      <c r="C25" s="65" t="s">
        <v>180</v>
      </c>
      <c r="D25" s="48" t="s">
        <v>229</v>
      </c>
      <c r="E25" s="5">
        <f t="shared" si="0"/>
        <v>2</v>
      </c>
      <c r="F25" s="53">
        <f t="shared" si="1"/>
        <v>5</v>
      </c>
      <c r="G25" s="95"/>
      <c r="H25" s="19"/>
      <c r="I25" s="19"/>
      <c r="J25" s="19"/>
      <c r="K25" s="168"/>
      <c r="L25" s="95"/>
      <c r="M25" s="19"/>
      <c r="N25" s="19"/>
      <c r="O25" s="19"/>
      <c r="P25" s="168"/>
      <c r="Q25" s="15"/>
      <c r="R25" s="15"/>
      <c r="S25" s="15"/>
      <c r="T25" s="15"/>
      <c r="U25" s="82"/>
      <c r="V25" s="84"/>
      <c r="W25" s="15"/>
      <c r="X25" s="15"/>
      <c r="Y25" s="15"/>
      <c r="Z25" s="82"/>
      <c r="AA25" s="181"/>
      <c r="AB25" s="15"/>
      <c r="AC25" s="15"/>
      <c r="AD25" s="15"/>
      <c r="AE25" s="100"/>
      <c r="AF25" s="15">
        <v>0</v>
      </c>
      <c r="AG25" s="15">
        <v>0</v>
      </c>
      <c r="AH25" s="15">
        <v>2</v>
      </c>
      <c r="AI25" s="15" t="s">
        <v>26</v>
      </c>
      <c r="AJ25" s="82">
        <v>5</v>
      </c>
      <c r="AK25" s="181"/>
      <c r="AL25" s="15"/>
      <c r="AM25" s="15"/>
      <c r="AN25" s="15"/>
      <c r="AO25" s="100"/>
      <c r="AP25" s="68"/>
      <c r="AQ25" s="60"/>
    </row>
    <row r="26" spans="2:43" ht="12.75">
      <c r="B26" s="137" t="s">
        <v>235</v>
      </c>
      <c r="C26" s="125"/>
      <c r="D26" s="126"/>
      <c r="E26" s="131">
        <f>SUM(G26:I26,L26:N26,Q26:S26,V26:X26,AA26:AC26,AF26:AH26,AK26:AM26)</f>
        <v>55</v>
      </c>
      <c r="F26" s="128">
        <f>SUM(K26,P26,U26,Z26,AE26,AJ26,AO26)</f>
        <v>50</v>
      </c>
      <c r="G26" s="129">
        <f aca="true" t="shared" si="2" ref="G26:AO26">SUM(G27:G42)</f>
        <v>0</v>
      </c>
      <c r="H26" s="130">
        <f t="shared" si="2"/>
        <v>0</v>
      </c>
      <c r="I26" s="130"/>
      <c r="J26" s="130">
        <f t="shared" si="2"/>
        <v>0</v>
      </c>
      <c r="K26" s="134">
        <f t="shared" si="2"/>
        <v>0</v>
      </c>
      <c r="L26" s="129">
        <f t="shared" si="2"/>
        <v>0</v>
      </c>
      <c r="M26" s="130">
        <f t="shared" si="2"/>
        <v>0</v>
      </c>
      <c r="N26" s="130">
        <f t="shared" si="2"/>
        <v>0</v>
      </c>
      <c r="O26" s="130">
        <f t="shared" si="2"/>
        <v>0</v>
      </c>
      <c r="P26" s="134">
        <f t="shared" si="2"/>
        <v>0</v>
      </c>
      <c r="Q26" s="130">
        <f t="shared" si="2"/>
        <v>0</v>
      </c>
      <c r="R26" s="130">
        <f t="shared" si="2"/>
        <v>0</v>
      </c>
      <c r="S26" s="130">
        <f t="shared" si="2"/>
        <v>0</v>
      </c>
      <c r="T26" s="130">
        <f t="shared" si="2"/>
        <v>0</v>
      </c>
      <c r="U26" s="132">
        <f t="shared" si="2"/>
        <v>0</v>
      </c>
      <c r="V26" s="133">
        <f t="shared" si="2"/>
        <v>11</v>
      </c>
      <c r="W26" s="130">
        <f t="shared" si="2"/>
        <v>5</v>
      </c>
      <c r="X26" s="130">
        <f t="shared" si="2"/>
        <v>2</v>
      </c>
      <c r="Y26" s="130">
        <f t="shared" si="2"/>
        <v>0</v>
      </c>
      <c r="Z26" s="132">
        <f t="shared" si="2"/>
        <v>15</v>
      </c>
      <c r="AA26" s="129">
        <f t="shared" si="2"/>
        <v>14</v>
      </c>
      <c r="AB26" s="130">
        <f t="shared" si="2"/>
        <v>5</v>
      </c>
      <c r="AC26" s="130">
        <f t="shared" si="2"/>
        <v>0</v>
      </c>
      <c r="AD26" s="130">
        <f t="shared" si="2"/>
        <v>0</v>
      </c>
      <c r="AE26" s="134">
        <f t="shared" si="2"/>
        <v>17</v>
      </c>
      <c r="AF26" s="130">
        <f t="shared" si="2"/>
        <v>10</v>
      </c>
      <c r="AG26" s="130">
        <f t="shared" si="2"/>
        <v>4</v>
      </c>
      <c r="AH26" s="130">
        <f t="shared" si="2"/>
        <v>4</v>
      </c>
      <c r="AI26" s="130">
        <f t="shared" si="2"/>
        <v>0</v>
      </c>
      <c r="AJ26" s="132">
        <f t="shared" si="2"/>
        <v>18</v>
      </c>
      <c r="AK26" s="129">
        <f t="shared" si="2"/>
        <v>0</v>
      </c>
      <c r="AL26" s="130">
        <f t="shared" si="2"/>
        <v>0</v>
      </c>
      <c r="AM26" s="130">
        <f t="shared" si="2"/>
        <v>0</v>
      </c>
      <c r="AN26" s="130">
        <f t="shared" si="2"/>
        <v>0</v>
      </c>
      <c r="AO26" s="134">
        <f t="shared" si="2"/>
        <v>0</v>
      </c>
      <c r="AP26" s="135"/>
      <c r="AQ26" s="136"/>
    </row>
    <row r="27" spans="1:43" ht="14.25">
      <c r="A27" s="11"/>
      <c r="B27" s="56" t="s">
        <v>93</v>
      </c>
      <c r="C27" s="64" t="s">
        <v>182</v>
      </c>
      <c r="D27" s="226" t="s">
        <v>42</v>
      </c>
      <c r="E27" s="5">
        <f>SUM(G27:I27,L27:N27,Q27:S27,V27:X27,AA27:AC27,AF27:AH27,AK27:AM27)</f>
        <v>2</v>
      </c>
      <c r="F27" s="53">
        <f>SUM(K27,P27,U27,Z27,AE27,AJ27,AO27)</f>
        <v>2</v>
      </c>
      <c r="G27" s="95"/>
      <c r="H27" s="4"/>
      <c r="I27" s="4"/>
      <c r="J27" s="4"/>
      <c r="K27" s="164"/>
      <c r="L27" s="95"/>
      <c r="M27" s="4"/>
      <c r="N27" s="4"/>
      <c r="O27" s="4"/>
      <c r="P27" s="164"/>
      <c r="Q27" s="15"/>
      <c r="R27" s="5"/>
      <c r="S27" s="5"/>
      <c r="T27" s="5"/>
      <c r="U27" s="53"/>
      <c r="V27" s="84">
        <v>1</v>
      </c>
      <c r="W27" s="5">
        <v>1</v>
      </c>
      <c r="X27" s="5">
        <v>0</v>
      </c>
      <c r="Y27" s="5" t="s">
        <v>20</v>
      </c>
      <c r="Z27" s="53">
        <v>2</v>
      </c>
      <c r="AA27" s="181"/>
      <c r="AB27" s="5"/>
      <c r="AC27" s="5"/>
      <c r="AD27" s="5"/>
      <c r="AE27" s="22"/>
      <c r="AF27" s="15"/>
      <c r="AG27" s="5"/>
      <c r="AH27" s="5"/>
      <c r="AI27" s="5"/>
      <c r="AJ27" s="53"/>
      <c r="AK27" s="181"/>
      <c r="AL27" s="5"/>
      <c r="AM27" s="5"/>
      <c r="AN27" s="5"/>
      <c r="AO27" s="22"/>
      <c r="AP27" s="67"/>
      <c r="AQ27" s="62"/>
    </row>
    <row r="28" spans="1:43" ht="14.25">
      <c r="A28" s="11"/>
      <c r="B28" s="56" t="s">
        <v>94</v>
      </c>
      <c r="C28" s="64" t="s">
        <v>183</v>
      </c>
      <c r="D28" s="47" t="s">
        <v>158</v>
      </c>
      <c r="E28" s="5">
        <f>SUM(G28:I28,L28:N28,Q28:S28,V28:X28,AA28:AC28,AF28:AH28,AK28:AM28)</f>
        <v>2</v>
      </c>
      <c r="F28" s="53">
        <f>SUM(K28,P28,U28,Z28,AE28,AJ28,AO28)</f>
        <v>2</v>
      </c>
      <c r="G28" s="95"/>
      <c r="H28" s="4"/>
      <c r="I28" s="4"/>
      <c r="J28" s="4"/>
      <c r="K28" s="164"/>
      <c r="L28" s="95"/>
      <c r="M28" s="4"/>
      <c r="N28" s="4"/>
      <c r="O28" s="4"/>
      <c r="P28" s="164"/>
      <c r="Q28" s="15"/>
      <c r="R28" s="5"/>
      <c r="S28" s="5"/>
      <c r="T28" s="5"/>
      <c r="U28" s="53"/>
      <c r="V28" s="84"/>
      <c r="W28" s="5"/>
      <c r="X28" s="5"/>
      <c r="Y28" s="5"/>
      <c r="Z28" s="53"/>
      <c r="AA28" s="181">
        <v>1</v>
      </c>
      <c r="AB28" s="5">
        <v>1</v>
      </c>
      <c r="AC28" s="5">
        <v>0</v>
      </c>
      <c r="AD28" s="5" t="s">
        <v>20</v>
      </c>
      <c r="AE28" s="22">
        <v>2</v>
      </c>
      <c r="AF28" s="15"/>
      <c r="AG28" s="5"/>
      <c r="AH28" s="5"/>
      <c r="AI28" s="5"/>
      <c r="AJ28" s="53"/>
      <c r="AK28" s="181"/>
      <c r="AL28" s="5"/>
      <c r="AM28" s="5"/>
      <c r="AN28" s="5"/>
      <c r="AO28" s="22"/>
      <c r="AP28" s="67" t="s">
        <v>93</v>
      </c>
      <c r="AQ28" s="62"/>
    </row>
    <row r="29" spans="1:43" ht="14.25">
      <c r="A29" s="11"/>
      <c r="B29" s="56" t="s">
        <v>95</v>
      </c>
      <c r="C29" s="64" t="s">
        <v>134</v>
      </c>
      <c r="D29" s="47" t="s">
        <v>34</v>
      </c>
      <c r="E29" s="5">
        <f aca="true" t="shared" si="3" ref="E29:E40">SUM(G29:I29,L29:N29,Q29:S29,V29:X29,AA29:AC29,AF29:AH29,AK29:AM29)</f>
        <v>2</v>
      </c>
      <c r="F29" s="53">
        <f aca="true" t="shared" si="4" ref="F29:F40">SUM(K29,P29,U29,Z29,AE29,AJ29,AO29)</f>
        <v>2</v>
      </c>
      <c r="G29" s="95"/>
      <c r="H29" s="4"/>
      <c r="I29" s="4"/>
      <c r="J29" s="4"/>
      <c r="K29" s="164"/>
      <c r="L29" s="95"/>
      <c r="M29" s="4"/>
      <c r="N29" s="4"/>
      <c r="O29" s="4"/>
      <c r="P29" s="164"/>
      <c r="Q29" s="15"/>
      <c r="R29" s="5"/>
      <c r="S29" s="5"/>
      <c r="T29" s="5"/>
      <c r="U29" s="53"/>
      <c r="V29" s="84">
        <v>2</v>
      </c>
      <c r="W29" s="5">
        <v>0</v>
      </c>
      <c r="X29" s="5">
        <v>0</v>
      </c>
      <c r="Y29" s="5" t="s">
        <v>20</v>
      </c>
      <c r="Z29" s="53">
        <v>2</v>
      </c>
      <c r="AA29" s="181"/>
      <c r="AB29" s="5"/>
      <c r="AC29" s="5"/>
      <c r="AD29" s="5"/>
      <c r="AE29" s="22"/>
      <c r="AF29" s="15"/>
      <c r="AG29" s="5"/>
      <c r="AH29" s="5"/>
      <c r="AI29" s="5"/>
      <c r="AJ29" s="53"/>
      <c r="AK29" s="181"/>
      <c r="AL29" s="5"/>
      <c r="AM29" s="5"/>
      <c r="AN29" s="5"/>
      <c r="AO29" s="22"/>
      <c r="AP29" s="68"/>
      <c r="AQ29" s="60"/>
    </row>
    <row r="30" spans="1:43" ht="14.25">
      <c r="A30" s="11"/>
      <c r="B30" s="56" t="s">
        <v>96</v>
      </c>
      <c r="C30" s="64" t="s">
        <v>135</v>
      </c>
      <c r="D30" s="47" t="s">
        <v>35</v>
      </c>
      <c r="E30" s="5">
        <f t="shared" si="3"/>
        <v>3</v>
      </c>
      <c r="F30" s="53">
        <f t="shared" si="4"/>
        <v>3</v>
      </c>
      <c r="G30" s="95"/>
      <c r="H30" s="4"/>
      <c r="I30" s="4"/>
      <c r="J30" s="4"/>
      <c r="K30" s="164"/>
      <c r="L30" s="95"/>
      <c r="M30" s="4"/>
      <c r="N30" s="4"/>
      <c r="O30" s="4"/>
      <c r="P30" s="164"/>
      <c r="Q30" s="15"/>
      <c r="R30" s="5"/>
      <c r="S30" s="5"/>
      <c r="T30" s="5"/>
      <c r="U30" s="53"/>
      <c r="V30" s="84">
        <v>3</v>
      </c>
      <c r="W30" s="5">
        <v>0</v>
      </c>
      <c r="X30" s="5">
        <v>0</v>
      </c>
      <c r="Y30" s="5" t="s">
        <v>20</v>
      </c>
      <c r="Z30" s="53">
        <v>3</v>
      </c>
      <c r="AA30" s="181" t="s">
        <v>36</v>
      </c>
      <c r="AB30" s="5" t="s">
        <v>36</v>
      </c>
      <c r="AC30" s="5" t="s">
        <v>36</v>
      </c>
      <c r="AD30" s="5" t="s">
        <v>36</v>
      </c>
      <c r="AE30" s="22" t="s">
        <v>36</v>
      </c>
      <c r="AF30" s="15"/>
      <c r="AG30" s="5"/>
      <c r="AH30" s="5"/>
      <c r="AI30" s="5"/>
      <c r="AJ30" s="53"/>
      <c r="AK30" s="181"/>
      <c r="AL30" s="5"/>
      <c r="AM30" s="5"/>
      <c r="AN30" s="5"/>
      <c r="AO30" s="22"/>
      <c r="AP30" s="68"/>
      <c r="AQ30" s="60"/>
    </row>
    <row r="31" spans="1:44" ht="14.25">
      <c r="A31" s="11"/>
      <c r="B31" s="56" t="s">
        <v>97</v>
      </c>
      <c r="C31" s="64" t="s">
        <v>136</v>
      </c>
      <c r="D31" s="47" t="s">
        <v>37</v>
      </c>
      <c r="E31" s="5">
        <f t="shared" si="3"/>
        <v>6</v>
      </c>
      <c r="F31" s="53">
        <f t="shared" si="4"/>
        <v>3</v>
      </c>
      <c r="G31" s="95"/>
      <c r="H31" s="4"/>
      <c r="I31" s="4"/>
      <c r="J31" s="4"/>
      <c r="K31" s="164"/>
      <c r="L31" s="95"/>
      <c r="M31" s="4"/>
      <c r="N31" s="4"/>
      <c r="O31" s="4"/>
      <c r="P31" s="164"/>
      <c r="Q31" s="15"/>
      <c r="R31" s="5"/>
      <c r="S31" s="5"/>
      <c r="T31" s="5"/>
      <c r="U31" s="53"/>
      <c r="V31" s="84">
        <v>4</v>
      </c>
      <c r="W31" s="5">
        <v>0</v>
      </c>
      <c r="X31" s="5">
        <v>2</v>
      </c>
      <c r="Y31" s="5" t="s">
        <v>26</v>
      </c>
      <c r="Z31" s="53">
        <v>3</v>
      </c>
      <c r="AA31" s="181"/>
      <c r="AB31" s="5"/>
      <c r="AC31" s="5"/>
      <c r="AD31" s="5"/>
      <c r="AE31" s="22"/>
      <c r="AF31" s="15"/>
      <c r="AG31" s="5"/>
      <c r="AH31" s="5"/>
      <c r="AI31" s="5"/>
      <c r="AJ31" s="53"/>
      <c r="AK31" s="181"/>
      <c r="AL31" s="5"/>
      <c r="AM31" s="5"/>
      <c r="AN31" s="5"/>
      <c r="AO31" s="22"/>
      <c r="AP31" s="68"/>
      <c r="AQ31" s="60"/>
      <c r="AR31" s="11"/>
    </row>
    <row r="32" spans="1:44" ht="14.25">
      <c r="A32" s="11"/>
      <c r="B32" s="56" t="s">
        <v>98</v>
      </c>
      <c r="C32" s="64" t="s">
        <v>137</v>
      </c>
      <c r="D32" s="47" t="s">
        <v>38</v>
      </c>
      <c r="E32" s="5">
        <f t="shared" si="3"/>
        <v>7</v>
      </c>
      <c r="F32" s="53">
        <f t="shared" si="4"/>
        <v>4</v>
      </c>
      <c r="G32" s="95"/>
      <c r="H32" s="4"/>
      <c r="I32" s="4"/>
      <c r="J32" s="4"/>
      <c r="K32" s="164"/>
      <c r="L32" s="95"/>
      <c r="M32" s="4"/>
      <c r="N32" s="4"/>
      <c r="O32" s="4"/>
      <c r="P32" s="164"/>
      <c r="Q32" s="15"/>
      <c r="R32" s="5"/>
      <c r="S32" s="5"/>
      <c r="T32" s="5"/>
      <c r="U32" s="53"/>
      <c r="V32" s="84"/>
      <c r="W32" s="5"/>
      <c r="X32" s="5"/>
      <c r="Y32" s="5"/>
      <c r="Z32" s="53"/>
      <c r="AA32" s="181">
        <v>7</v>
      </c>
      <c r="AB32" s="5">
        <v>0</v>
      </c>
      <c r="AC32" s="5">
        <v>0</v>
      </c>
      <c r="AD32" s="5" t="s">
        <v>20</v>
      </c>
      <c r="AE32" s="22">
        <v>4</v>
      </c>
      <c r="AF32" s="15"/>
      <c r="AG32" s="5"/>
      <c r="AH32" s="5"/>
      <c r="AI32" s="5"/>
      <c r="AJ32" s="53"/>
      <c r="AK32" s="181"/>
      <c r="AL32" s="5"/>
      <c r="AM32" s="5"/>
      <c r="AN32" s="5"/>
      <c r="AO32" s="22"/>
      <c r="AP32" s="68"/>
      <c r="AQ32" s="60"/>
      <c r="AR32" s="11"/>
    </row>
    <row r="33" spans="1:44" ht="14.25">
      <c r="A33" s="11"/>
      <c r="B33" s="56" t="s">
        <v>99</v>
      </c>
      <c r="C33" s="64" t="s">
        <v>140</v>
      </c>
      <c r="D33" s="47" t="s">
        <v>138</v>
      </c>
      <c r="E33" s="5">
        <f t="shared" si="3"/>
        <v>4</v>
      </c>
      <c r="F33" s="53">
        <f t="shared" si="4"/>
        <v>4</v>
      </c>
      <c r="G33" s="95"/>
      <c r="H33" s="4"/>
      <c r="I33" s="4"/>
      <c r="J33" s="4"/>
      <c r="K33" s="164"/>
      <c r="L33" s="95"/>
      <c r="M33" s="4"/>
      <c r="N33" s="4"/>
      <c r="O33" s="4"/>
      <c r="P33" s="164"/>
      <c r="Q33" s="15"/>
      <c r="R33" s="5"/>
      <c r="S33" s="5"/>
      <c r="T33" s="5"/>
      <c r="U33" s="53"/>
      <c r="V33" s="84"/>
      <c r="W33" s="5"/>
      <c r="X33" s="5"/>
      <c r="Y33" s="5"/>
      <c r="Z33" s="53"/>
      <c r="AA33" s="181">
        <v>4</v>
      </c>
      <c r="AB33" s="5">
        <v>0</v>
      </c>
      <c r="AC33" s="5">
        <v>0</v>
      </c>
      <c r="AD33" s="5" t="s">
        <v>20</v>
      </c>
      <c r="AE33" s="22">
        <v>4</v>
      </c>
      <c r="AF33" s="15"/>
      <c r="AG33" s="5"/>
      <c r="AH33" s="5"/>
      <c r="AI33" s="5"/>
      <c r="AJ33" s="53"/>
      <c r="AK33" s="181"/>
      <c r="AL33" s="5"/>
      <c r="AM33" s="5"/>
      <c r="AN33" s="5"/>
      <c r="AO33" s="22"/>
      <c r="AP33" s="68"/>
      <c r="AQ33" s="60"/>
      <c r="AR33" s="11"/>
    </row>
    <row r="34" spans="2:43" s="239" customFormat="1" ht="14.25">
      <c r="B34" s="56" t="s">
        <v>100</v>
      </c>
      <c r="C34" s="64" t="s">
        <v>141</v>
      </c>
      <c r="D34" s="240" t="s">
        <v>139</v>
      </c>
      <c r="E34" s="43">
        <f t="shared" si="3"/>
        <v>4</v>
      </c>
      <c r="F34" s="241">
        <f t="shared" si="4"/>
        <v>4</v>
      </c>
      <c r="G34" s="242"/>
      <c r="H34" s="36"/>
      <c r="I34" s="36"/>
      <c r="J34" s="36"/>
      <c r="K34" s="243"/>
      <c r="L34" s="242"/>
      <c r="M34" s="36"/>
      <c r="N34" s="36"/>
      <c r="O34" s="36"/>
      <c r="P34" s="243"/>
      <c r="Q34" s="244"/>
      <c r="R34" s="43"/>
      <c r="S34" s="43"/>
      <c r="T34" s="43"/>
      <c r="U34" s="241"/>
      <c r="V34" s="245"/>
      <c r="W34" s="43"/>
      <c r="X34" s="43"/>
      <c r="Y34" s="43"/>
      <c r="Z34" s="241"/>
      <c r="AA34" s="246"/>
      <c r="AB34" s="43"/>
      <c r="AC34" s="43"/>
      <c r="AD34" s="43"/>
      <c r="AE34" s="247"/>
      <c r="AF34" s="244">
        <v>4</v>
      </c>
      <c r="AG34" s="43">
        <v>0</v>
      </c>
      <c r="AH34" s="43">
        <v>0</v>
      </c>
      <c r="AI34" s="43" t="s">
        <v>20</v>
      </c>
      <c r="AJ34" s="241">
        <v>4</v>
      </c>
      <c r="AK34" s="246"/>
      <c r="AL34" s="43"/>
      <c r="AM34" s="43"/>
      <c r="AN34" s="43"/>
      <c r="AO34" s="247"/>
      <c r="AP34" s="68" t="s">
        <v>99</v>
      </c>
      <c r="AQ34" s="60"/>
    </row>
    <row r="35" spans="2:43" ht="14.25">
      <c r="B35" s="56" t="s">
        <v>103</v>
      </c>
      <c r="C35" s="64" t="s">
        <v>142</v>
      </c>
      <c r="D35" s="47" t="s">
        <v>39</v>
      </c>
      <c r="E35" s="5">
        <f>SUM(G35:I35,L35:N35,Q35:S35,V35:X35,AA35:AC35,AF35:AH35,AK35:AM35)</f>
        <v>4</v>
      </c>
      <c r="F35" s="53">
        <f>SUM(K35,P35,U35,Z35,AE35,AJ35,AO35)</f>
        <v>4</v>
      </c>
      <c r="G35" s="95"/>
      <c r="H35" s="4"/>
      <c r="I35" s="4"/>
      <c r="J35" s="4"/>
      <c r="K35" s="164"/>
      <c r="L35" s="95"/>
      <c r="M35" s="4"/>
      <c r="N35" s="4"/>
      <c r="O35" s="4"/>
      <c r="P35" s="164"/>
      <c r="Q35" s="15"/>
      <c r="R35" s="5"/>
      <c r="S35" s="5"/>
      <c r="T35" s="5"/>
      <c r="U35" s="53"/>
      <c r="V35" s="84"/>
      <c r="W35" s="5"/>
      <c r="X35" s="5"/>
      <c r="Y35" s="5"/>
      <c r="Z35" s="53"/>
      <c r="AA35" s="181"/>
      <c r="AB35" s="5"/>
      <c r="AC35" s="5"/>
      <c r="AD35" s="5"/>
      <c r="AE35" s="22"/>
      <c r="AF35" s="15">
        <v>4</v>
      </c>
      <c r="AG35" s="5">
        <v>0</v>
      </c>
      <c r="AH35" s="5">
        <v>0</v>
      </c>
      <c r="AI35" s="5" t="s">
        <v>20</v>
      </c>
      <c r="AJ35" s="53">
        <v>4</v>
      </c>
      <c r="AK35" s="181"/>
      <c r="AL35" s="5"/>
      <c r="AM35" s="5"/>
      <c r="AN35" s="5"/>
      <c r="AO35" s="22"/>
      <c r="AP35" s="68"/>
      <c r="AQ35" s="60"/>
    </row>
    <row r="36" spans="2:43" ht="14.25">
      <c r="B36" s="56" t="s">
        <v>104</v>
      </c>
      <c r="C36" s="64"/>
      <c r="D36" s="47" t="s">
        <v>157</v>
      </c>
      <c r="E36" s="5">
        <f>SUM(G36:I36,L36:N36,Q36:S36,V36:X36,AA36:AC36,AF36:AH36,AK36:AM36)</f>
        <v>2</v>
      </c>
      <c r="F36" s="53">
        <f>SUM(K36,P36,U36,Z36,AE36,AJ36,AO36)</f>
        <v>2</v>
      </c>
      <c r="G36" s="95"/>
      <c r="H36" s="4"/>
      <c r="I36" s="4"/>
      <c r="J36" s="4"/>
      <c r="K36" s="164"/>
      <c r="L36" s="95"/>
      <c r="M36" s="4"/>
      <c r="N36" s="4"/>
      <c r="O36" s="4"/>
      <c r="P36" s="164"/>
      <c r="Q36" s="15"/>
      <c r="R36" s="5"/>
      <c r="S36" s="5"/>
      <c r="T36" s="5"/>
      <c r="U36" s="53"/>
      <c r="V36" s="84">
        <v>0</v>
      </c>
      <c r="W36" s="5">
        <v>2</v>
      </c>
      <c r="X36" s="5">
        <v>0</v>
      </c>
      <c r="Y36" s="5" t="s">
        <v>26</v>
      </c>
      <c r="Z36" s="53">
        <v>2</v>
      </c>
      <c r="AA36" s="181"/>
      <c r="AB36" s="5"/>
      <c r="AC36" s="5"/>
      <c r="AD36" s="5"/>
      <c r="AE36" s="22"/>
      <c r="AF36" s="15"/>
      <c r="AG36" s="5"/>
      <c r="AH36" s="5"/>
      <c r="AI36" s="5"/>
      <c r="AJ36" s="53"/>
      <c r="AK36" s="181"/>
      <c r="AL36" s="5"/>
      <c r="AM36" s="5"/>
      <c r="AN36" s="5"/>
      <c r="AO36" s="22"/>
      <c r="AP36" s="68"/>
      <c r="AQ36" s="60"/>
    </row>
    <row r="37" spans="2:43" ht="14.25">
      <c r="B37" s="56" t="s">
        <v>105</v>
      </c>
      <c r="C37" s="64" t="s">
        <v>160</v>
      </c>
      <c r="D37" s="47" t="s">
        <v>114</v>
      </c>
      <c r="E37" s="5">
        <f t="shared" si="3"/>
        <v>3</v>
      </c>
      <c r="F37" s="53">
        <f t="shared" si="4"/>
        <v>3</v>
      </c>
      <c r="G37" s="95"/>
      <c r="H37" s="4"/>
      <c r="I37" s="4"/>
      <c r="J37" s="4"/>
      <c r="K37" s="164"/>
      <c r="L37" s="95"/>
      <c r="M37" s="4"/>
      <c r="N37" s="4"/>
      <c r="O37" s="4"/>
      <c r="P37" s="164"/>
      <c r="Q37" s="15"/>
      <c r="R37" s="5"/>
      <c r="S37" s="5"/>
      <c r="T37" s="5"/>
      <c r="U37" s="53"/>
      <c r="V37" s="84">
        <v>1</v>
      </c>
      <c r="W37" s="5">
        <v>2</v>
      </c>
      <c r="X37" s="5">
        <v>0</v>
      </c>
      <c r="Y37" s="5" t="s">
        <v>26</v>
      </c>
      <c r="Z37" s="53">
        <v>3</v>
      </c>
      <c r="AA37" s="181"/>
      <c r="AB37" s="5"/>
      <c r="AC37" s="5"/>
      <c r="AD37" s="5"/>
      <c r="AE37" s="22"/>
      <c r="AF37" s="15"/>
      <c r="AG37" s="5"/>
      <c r="AH37" s="5"/>
      <c r="AI37" s="5"/>
      <c r="AJ37" s="53"/>
      <c r="AK37" s="181"/>
      <c r="AL37" s="5"/>
      <c r="AM37" s="5"/>
      <c r="AN37" s="5"/>
      <c r="AO37" s="22"/>
      <c r="AP37" s="69"/>
      <c r="AQ37" s="60"/>
    </row>
    <row r="38" spans="2:43" ht="14.25">
      <c r="B38" s="56" t="s">
        <v>106</v>
      </c>
      <c r="C38" s="64" t="s">
        <v>161</v>
      </c>
      <c r="D38" s="47" t="s">
        <v>115</v>
      </c>
      <c r="E38" s="5">
        <f t="shared" si="3"/>
        <v>3</v>
      </c>
      <c r="F38" s="53">
        <f t="shared" si="4"/>
        <v>4</v>
      </c>
      <c r="G38" s="95"/>
      <c r="H38" s="4"/>
      <c r="I38" s="4"/>
      <c r="J38" s="4"/>
      <c r="K38" s="164"/>
      <c r="L38" s="95"/>
      <c r="M38" s="4"/>
      <c r="N38" s="4"/>
      <c r="O38" s="4"/>
      <c r="P38" s="164"/>
      <c r="Q38" s="15"/>
      <c r="R38" s="5"/>
      <c r="S38" s="5"/>
      <c r="T38" s="5"/>
      <c r="U38" s="53"/>
      <c r="V38" s="84"/>
      <c r="W38" s="5"/>
      <c r="X38" s="5"/>
      <c r="Y38" s="5"/>
      <c r="Z38" s="53"/>
      <c r="AA38" s="181">
        <v>1</v>
      </c>
      <c r="AB38" s="5">
        <v>2</v>
      </c>
      <c r="AC38" s="5">
        <v>0</v>
      </c>
      <c r="AD38" s="5" t="s">
        <v>26</v>
      </c>
      <c r="AE38" s="22">
        <v>4</v>
      </c>
      <c r="AF38" s="15"/>
      <c r="AG38" s="5"/>
      <c r="AH38" s="5"/>
      <c r="AI38" s="5"/>
      <c r="AJ38" s="53"/>
      <c r="AK38" s="181"/>
      <c r="AL38" s="5"/>
      <c r="AM38" s="5"/>
      <c r="AN38" s="5"/>
      <c r="AO38" s="22"/>
      <c r="AP38" s="69"/>
      <c r="AQ38" s="60"/>
    </row>
    <row r="39" spans="2:43" ht="14.25">
      <c r="B39" s="56" t="s">
        <v>107</v>
      </c>
      <c r="C39" s="64" t="s">
        <v>162</v>
      </c>
      <c r="D39" s="47" t="s">
        <v>116</v>
      </c>
      <c r="E39" s="5">
        <f t="shared" si="3"/>
        <v>3</v>
      </c>
      <c r="F39" s="53">
        <f t="shared" si="4"/>
        <v>4</v>
      </c>
      <c r="G39" s="95"/>
      <c r="H39" s="4"/>
      <c r="I39" s="4"/>
      <c r="J39" s="4"/>
      <c r="K39" s="164"/>
      <c r="L39" s="95"/>
      <c r="M39" s="4"/>
      <c r="N39" s="4"/>
      <c r="O39" s="4"/>
      <c r="P39" s="164"/>
      <c r="Q39" s="15"/>
      <c r="R39" s="5"/>
      <c r="S39" s="5"/>
      <c r="T39" s="5"/>
      <c r="U39" s="53"/>
      <c r="V39" s="84"/>
      <c r="W39" s="5"/>
      <c r="X39" s="5"/>
      <c r="Y39" s="5"/>
      <c r="Z39" s="53"/>
      <c r="AA39" s="181"/>
      <c r="AB39" s="5"/>
      <c r="AC39" s="5"/>
      <c r="AD39" s="5"/>
      <c r="AE39" s="22"/>
      <c r="AF39" s="15">
        <v>1</v>
      </c>
      <c r="AG39" s="5">
        <v>2</v>
      </c>
      <c r="AH39" s="5">
        <v>0</v>
      </c>
      <c r="AI39" s="5" t="s">
        <v>26</v>
      </c>
      <c r="AJ39" s="53">
        <v>4</v>
      </c>
      <c r="AK39" s="181"/>
      <c r="AL39" s="5"/>
      <c r="AM39" s="5"/>
      <c r="AN39" s="5"/>
      <c r="AO39" s="22"/>
      <c r="AP39" s="69"/>
      <c r="AQ39" s="60"/>
    </row>
    <row r="40" spans="2:43" ht="14.25">
      <c r="B40" s="56" t="s">
        <v>108</v>
      </c>
      <c r="C40" s="65" t="s">
        <v>163</v>
      </c>
      <c r="D40" s="48" t="s">
        <v>33</v>
      </c>
      <c r="E40" s="5">
        <f t="shared" si="3"/>
        <v>4</v>
      </c>
      <c r="F40" s="53">
        <f t="shared" si="4"/>
        <v>3</v>
      </c>
      <c r="G40" s="95"/>
      <c r="H40" s="4"/>
      <c r="I40" s="4"/>
      <c r="J40" s="4"/>
      <c r="K40" s="164"/>
      <c r="L40" s="95"/>
      <c r="M40" s="4"/>
      <c r="N40" s="4"/>
      <c r="O40" s="4"/>
      <c r="P40" s="164"/>
      <c r="Q40" s="15"/>
      <c r="R40" s="5"/>
      <c r="S40" s="5"/>
      <c r="T40" s="5"/>
      <c r="U40" s="53"/>
      <c r="V40" s="84"/>
      <c r="W40" s="5"/>
      <c r="X40" s="5"/>
      <c r="Y40" s="5"/>
      <c r="Z40" s="53"/>
      <c r="AA40" s="181"/>
      <c r="AB40" s="5"/>
      <c r="AC40" s="5"/>
      <c r="AD40" s="5"/>
      <c r="AE40" s="22"/>
      <c r="AF40" s="15">
        <v>0</v>
      </c>
      <c r="AG40" s="5">
        <v>0</v>
      </c>
      <c r="AH40" s="5">
        <v>4</v>
      </c>
      <c r="AI40" s="5" t="s">
        <v>26</v>
      </c>
      <c r="AJ40" s="53">
        <v>3</v>
      </c>
      <c r="AK40" s="181"/>
      <c r="AL40" s="5"/>
      <c r="AM40" s="5"/>
      <c r="AN40" s="5"/>
      <c r="AO40" s="22"/>
      <c r="AP40" s="69" t="s">
        <v>18</v>
      </c>
      <c r="AQ40" s="227" t="s">
        <v>105</v>
      </c>
    </row>
    <row r="41" spans="2:43" ht="14.25">
      <c r="B41" s="56" t="s">
        <v>109</v>
      </c>
      <c r="C41" s="64"/>
      <c r="D41" s="47" t="s">
        <v>125</v>
      </c>
      <c r="E41" s="5">
        <f>SUM(G41:I41,L41:N41,Q41:S41,V41:X41,AA41:AC41,AF41:AH41,AK41:AM41)</f>
        <v>3</v>
      </c>
      <c r="F41" s="53">
        <f>SUM(K41,P41,U41,Z41,AE41,AJ41,AO41)</f>
        <v>3</v>
      </c>
      <c r="G41" s="95"/>
      <c r="H41" s="4"/>
      <c r="I41" s="4"/>
      <c r="J41" s="4"/>
      <c r="K41" s="164"/>
      <c r="L41" s="95"/>
      <c r="M41" s="4"/>
      <c r="N41" s="4"/>
      <c r="O41" s="4"/>
      <c r="P41" s="164"/>
      <c r="Q41" s="15"/>
      <c r="R41" s="5"/>
      <c r="S41" s="5"/>
      <c r="T41" s="5"/>
      <c r="U41" s="53"/>
      <c r="V41" s="84"/>
      <c r="W41" s="5"/>
      <c r="X41" s="5"/>
      <c r="Y41" s="5"/>
      <c r="Z41" s="53"/>
      <c r="AA41" s="181">
        <v>1</v>
      </c>
      <c r="AB41" s="5">
        <v>2</v>
      </c>
      <c r="AC41" s="5">
        <v>0</v>
      </c>
      <c r="AD41" s="5" t="s">
        <v>26</v>
      </c>
      <c r="AE41" s="22">
        <v>3</v>
      </c>
      <c r="AF41" s="15"/>
      <c r="AG41" s="5"/>
      <c r="AH41" s="5"/>
      <c r="AI41" s="5"/>
      <c r="AJ41" s="53"/>
      <c r="AK41" s="181"/>
      <c r="AL41" s="5"/>
      <c r="AM41" s="5"/>
      <c r="AN41" s="5"/>
      <c r="AO41" s="22"/>
      <c r="AP41" s="68"/>
      <c r="AQ41" s="60"/>
    </row>
    <row r="42" spans="2:43" ht="14.25">
      <c r="B42" s="56" t="s">
        <v>110</v>
      </c>
      <c r="C42" s="64"/>
      <c r="D42" s="47" t="s">
        <v>126</v>
      </c>
      <c r="E42" s="5">
        <f>SUM(G42:I42,L42:N42,Q42:S42,V42:X42,AA42:AC42,AF42:AH42,AK42:AM42)</f>
        <v>3</v>
      </c>
      <c r="F42" s="53">
        <f>SUM(K42,P42,U42,Z42,AE42,AJ42,AO42)</f>
        <v>3</v>
      </c>
      <c r="G42" s="95"/>
      <c r="H42" s="4"/>
      <c r="I42" s="4"/>
      <c r="J42" s="4"/>
      <c r="K42" s="164"/>
      <c r="L42" s="95"/>
      <c r="M42" s="4"/>
      <c r="N42" s="4"/>
      <c r="O42" s="4"/>
      <c r="P42" s="164"/>
      <c r="Q42" s="15"/>
      <c r="R42" s="5"/>
      <c r="S42" s="5"/>
      <c r="T42" s="5"/>
      <c r="U42" s="53"/>
      <c r="V42" s="84"/>
      <c r="W42" s="5"/>
      <c r="X42" s="5"/>
      <c r="Y42" s="5"/>
      <c r="Z42" s="53"/>
      <c r="AA42" s="181"/>
      <c r="AB42" s="5"/>
      <c r="AC42" s="5"/>
      <c r="AD42" s="5"/>
      <c r="AE42" s="22"/>
      <c r="AF42" s="15">
        <v>1</v>
      </c>
      <c r="AG42" s="5">
        <v>2</v>
      </c>
      <c r="AH42" s="5">
        <v>0</v>
      </c>
      <c r="AI42" s="5" t="s">
        <v>26</v>
      </c>
      <c r="AJ42" s="53">
        <v>3</v>
      </c>
      <c r="AK42" s="181"/>
      <c r="AL42" s="5"/>
      <c r="AM42" s="5"/>
      <c r="AN42" s="5"/>
      <c r="AO42" s="22"/>
      <c r="AP42" s="68"/>
      <c r="AQ42" s="60"/>
    </row>
    <row r="43" spans="2:43" ht="12.75">
      <c r="B43" s="137" t="s">
        <v>14</v>
      </c>
      <c r="C43" s="125"/>
      <c r="D43" s="208"/>
      <c r="E43" s="141">
        <f>SUM(G43:I43,L43:N43,Q43:S43,V43:X43,AA43:AC43,AF43:AH43,AK43:AM43)</f>
        <v>12</v>
      </c>
      <c r="F43" s="142">
        <f>SUM(K43,P43,U43,Z43,AE43,AJ43,AO43)</f>
        <v>30</v>
      </c>
      <c r="G43" s="143">
        <f aca="true" t="shared" si="5" ref="G43:AO43">SUM(G44:G44)</f>
        <v>0</v>
      </c>
      <c r="H43" s="144">
        <f t="shared" si="5"/>
        <v>0</v>
      </c>
      <c r="I43" s="144">
        <f t="shared" si="5"/>
        <v>0</v>
      </c>
      <c r="J43" s="144">
        <f t="shared" si="5"/>
        <v>0</v>
      </c>
      <c r="K43" s="147">
        <f t="shared" si="5"/>
        <v>0</v>
      </c>
      <c r="L43" s="143">
        <f t="shared" si="5"/>
        <v>0</v>
      </c>
      <c r="M43" s="144">
        <f t="shared" si="5"/>
        <v>0</v>
      </c>
      <c r="N43" s="144">
        <f t="shared" si="5"/>
        <v>0</v>
      </c>
      <c r="O43" s="144">
        <f t="shared" si="5"/>
        <v>0</v>
      </c>
      <c r="P43" s="147">
        <f t="shared" si="5"/>
        <v>0</v>
      </c>
      <c r="Q43" s="144">
        <f t="shared" si="5"/>
        <v>0</v>
      </c>
      <c r="R43" s="144">
        <f t="shared" si="5"/>
        <v>0</v>
      </c>
      <c r="S43" s="144">
        <f t="shared" si="5"/>
        <v>0</v>
      </c>
      <c r="T43" s="144">
        <f t="shared" si="5"/>
        <v>0</v>
      </c>
      <c r="U43" s="145">
        <f t="shared" si="5"/>
        <v>0</v>
      </c>
      <c r="V43" s="146">
        <f t="shared" si="5"/>
        <v>0</v>
      </c>
      <c r="W43" s="144">
        <f t="shared" si="5"/>
        <v>0</v>
      </c>
      <c r="X43" s="144">
        <f t="shared" si="5"/>
        <v>0</v>
      </c>
      <c r="Y43" s="144">
        <f t="shared" si="5"/>
        <v>0</v>
      </c>
      <c r="Z43" s="145">
        <f t="shared" si="5"/>
        <v>0</v>
      </c>
      <c r="AA43" s="143">
        <f t="shared" si="5"/>
        <v>0</v>
      </c>
      <c r="AB43" s="144">
        <f t="shared" si="5"/>
        <v>0</v>
      </c>
      <c r="AC43" s="144">
        <f t="shared" si="5"/>
        <v>0</v>
      </c>
      <c r="AD43" s="144">
        <f t="shared" si="5"/>
        <v>0</v>
      </c>
      <c r="AE43" s="147">
        <f t="shared" si="5"/>
        <v>0</v>
      </c>
      <c r="AF43" s="144">
        <f t="shared" si="5"/>
        <v>0</v>
      </c>
      <c r="AG43" s="144">
        <f t="shared" si="5"/>
        <v>0</v>
      </c>
      <c r="AH43" s="144">
        <f t="shared" si="5"/>
        <v>0</v>
      </c>
      <c r="AI43" s="144">
        <f t="shared" si="5"/>
        <v>0</v>
      </c>
      <c r="AJ43" s="145">
        <f t="shared" si="5"/>
        <v>0</v>
      </c>
      <c r="AK43" s="143">
        <f t="shared" si="5"/>
        <v>0</v>
      </c>
      <c r="AL43" s="144">
        <f t="shared" si="5"/>
        <v>3</v>
      </c>
      <c r="AM43" s="144">
        <f t="shared" si="5"/>
        <v>9</v>
      </c>
      <c r="AN43" s="144">
        <f t="shared" si="5"/>
        <v>0</v>
      </c>
      <c r="AO43" s="147">
        <f t="shared" si="5"/>
        <v>30</v>
      </c>
      <c r="AP43" s="135"/>
      <c r="AQ43" s="136"/>
    </row>
    <row r="44" spans="2:43" ht="15" thickBot="1">
      <c r="B44" s="194" t="s">
        <v>111</v>
      </c>
      <c r="C44" s="195" t="s">
        <v>181</v>
      </c>
      <c r="D44" s="196" t="s">
        <v>14</v>
      </c>
      <c r="E44" s="197">
        <f>SUM(G44:I44,L44:N44,Q44:S44,V44:X44,AA44:AC44,AF44:AH44,AK44:AM44)</f>
        <v>12</v>
      </c>
      <c r="F44" s="198">
        <f>SUM(K44,P44,U44,Z44,AE44,AJ44,AO44)</f>
        <v>30</v>
      </c>
      <c r="G44" s="199"/>
      <c r="H44" s="200"/>
      <c r="I44" s="200"/>
      <c r="J44" s="200"/>
      <c r="K44" s="210"/>
      <c r="L44" s="199"/>
      <c r="M44" s="200"/>
      <c r="N44" s="200"/>
      <c r="O44" s="200"/>
      <c r="P44" s="210"/>
      <c r="Q44" s="209"/>
      <c r="R44" s="197"/>
      <c r="S44" s="197"/>
      <c r="T44" s="197"/>
      <c r="U44" s="198"/>
      <c r="V44" s="201"/>
      <c r="W44" s="197"/>
      <c r="X44" s="197"/>
      <c r="Y44" s="197"/>
      <c r="Z44" s="198"/>
      <c r="AA44" s="211"/>
      <c r="AB44" s="197"/>
      <c r="AC44" s="197"/>
      <c r="AD44" s="197"/>
      <c r="AE44" s="202"/>
      <c r="AF44" s="209"/>
      <c r="AG44" s="197"/>
      <c r="AH44" s="197"/>
      <c r="AI44" s="197"/>
      <c r="AJ44" s="198"/>
      <c r="AK44" s="211">
        <v>0</v>
      </c>
      <c r="AL44" s="197">
        <v>3</v>
      </c>
      <c r="AM44" s="197">
        <v>9</v>
      </c>
      <c r="AN44" s="197" t="s">
        <v>26</v>
      </c>
      <c r="AO44" s="202">
        <v>30</v>
      </c>
      <c r="AP44" s="232" t="s">
        <v>108</v>
      </c>
      <c r="AQ44" s="233"/>
    </row>
    <row r="45" spans="2:43" ht="15.75" thickTop="1">
      <c r="B45" s="362" t="s">
        <v>149</v>
      </c>
      <c r="C45" s="363"/>
      <c r="D45" s="364"/>
      <c r="E45" s="203">
        <f>SUM(G45:I45,L45:N45,Q45:S45,V45:X45,AA45:AC45,AF45:AH45,AK45:AM45)</f>
        <v>98</v>
      </c>
      <c r="F45" s="204"/>
      <c r="G45" s="205"/>
      <c r="H45" s="187"/>
      <c r="I45" s="187"/>
      <c r="J45" s="188"/>
      <c r="K45" s="189"/>
      <c r="L45" s="205"/>
      <c r="M45" s="187"/>
      <c r="N45" s="187"/>
      <c r="O45" s="188"/>
      <c r="P45" s="189"/>
      <c r="Q45" s="187"/>
      <c r="R45" s="187"/>
      <c r="S45" s="187"/>
      <c r="T45" s="188"/>
      <c r="U45" s="206"/>
      <c r="V45" s="186">
        <f>V26+V6+V11+V43</f>
        <v>17</v>
      </c>
      <c r="W45" s="187">
        <f>W26+W6+W11+W43</f>
        <v>9</v>
      </c>
      <c r="X45" s="187">
        <f>X26+X6+X11+X43</f>
        <v>4</v>
      </c>
      <c r="Y45" s="188"/>
      <c r="Z45" s="189"/>
      <c r="AA45" s="205">
        <f>AA26+AA6+AA11+AA43</f>
        <v>17</v>
      </c>
      <c r="AB45" s="187">
        <f>AB26+AB6+AB11+AB43</f>
        <v>6</v>
      </c>
      <c r="AC45" s="187">
        <f>AC26+AC6+AC11+AC43</f>
        <v>6</v>
      </c>
      <c r="AD45" s="188"/>
      <c r="AE45" s="189"/>
      <c r="AF45" s="205">
        <f>AF26+AF6+AF11+AF43</f>
        <v>15</v>
      </c>
      <c r="AG45" s="187">
        <f>AG26+AG6+AG11+AG43</f>
        <v>6</v>
      </c>
      <c r="AH45" s="187">
        <f>AH26+AH6+AH11+AH43</f>
        <v>6</v>
      </c>
      <c r="AI45" s="188"/>
      <c r="AJ45" s="189"/>
      <c r="AK45" s="205">
        <f>AK26+AK6+AK11+AK43</f>
        <v>0</v>
      </c>
      <c r="AL45" s="187">
        <f>AL26+AL6+AL11+AL43</f>
        <v>3</v>
      </c>
      <c r="AM45" s="187">
        <f>AM26+AM6+AM11+AM43</f>
        <v>9</v>
      </c>
      <c r="AN45" s="188"/>
      <c r="AO45" s="189"/>
      <c r="AP45" s="207"/>
      <c r="AQ45" s="207"/>
    </row>
    <row r="46" spans="2:43" ht="15">
      <c r="B46" s="333" t="s">
        <v>151</v>
      </c>
      <c r="C46" s="334"/>
      <c r="D46" s="335"/>
      <c r="E46" s="152"/>
      <c r="F46" s="159"/>
      <c r="G46" s="314"/>
      <c r="H46" s="312"/>
      <c r="I46" s="313"/>
      <c r="J46" s="102"/>
      <c r="K46" s="103"/>
      <c r="L46" s="314"/>
      <c r="M46" s="312"/>
      <c r="N46" s="313"/>
      <c r="O46" s="102"/>
      <c r="P46" s="103"/>
      <c r="Q46" s="311"/>
      <c r="R46" s="312"/>
      <c r="S46" s="313"/>
      <c r="T46" s="102"/>
      <c r="U46" s="148"/>
      <c r="V46" s="343">
        <f>SUM(V45:X45)</f>
        <v>30</v>
      </c>
      <c r="W46" s="312"/>
      <c r="X46" s="313"/>
      <c r="Y46" s="102"/>
      <c r="Z46" s="148"/>
      <c r="AA46" s="314">
        <f>SUM(AA45:AC45)</f>
        <v>29</v>
      </c>
      <c r="AB46" s="312"/>
      <c r="AC46" s="313"/>
      <c r="AD46" s="102"/>
      <c r="AE46" s="103"/>
      <c r="AF46" s="311">
        <f>SUM(AF45:AH45)</f>
        <v>27</v>
      </c>
      <c r="AG46" s="312"/>
      <c r="AH46" s="313"/>
      <c r="AI46" s="102"/>
      <c r="AJ46" s="148"/>
      <c r="AK46" s="314">
        <f>SUM(AK45:AM45)</f>
        <v>12</v>
      </c>
      <c r="AL46" s="312"/>
      <c r="AM46" s="313"/>
      <c r="AN46" s="102"/>
      <c r="AO46" s="103"/>
      <c r="AP46" s="115"/>
      <c r="AQ46" s="115"/>
    </row>
    <row r="47" spans="2:43" ht="15.75" thickBot="1">
      <c r="B47" s="340" t="s">
        <v>150</v>
      </c>
      <c r="C47" s="341"/>
      <c r="D47" s="342"/>
      <c r="E47" s="149"/>
      <c r="F47" s="218">
        <f>SUM(K47,P47,U47,Z47,AE47,AJ47,AO47)</f>
        <v>120</v>
      </c>
      <c r="G47" s="171"/>
      <c r="H47" s="151"/>
      <c r="I47" s="151"/>
      <c r="J47" s="151"/>
      <c r="K47" s="172"/>
      <c r="L47" s="171"/>
      <c r="M47" s="151"/>
      <c r="N47" s="151"/>
      <c r="O47" s="151"/>
      <c r="P47" s="172"/>
      <c r="Q47" s="150"/>
      <c r="R47" s="151"/>
      <c r="S47" s="151"/>
      <c r="T47" s="151"/>
      <c r="U47" s="179"/>
      <c r="V47" s="190"/>
      <c r="W47" s="151"/>
      <c r="X47" s="151"/>
      <c r="Y47" s="151"/>
      <c r="Z47" s="179">
        <f>Z26+Z6+Z11+Z43</f>
        <v>30</v>
      </c>
      <c r="AA47" s="171"/>
      <c r="AB47" s="151"/>
      <c r="AC47" s="151"/>
      <c r="AD47" s="151"/>
      <c r="AE47" s="172">
        <f>AE26+AE6+AE11+AE43</f>
        <v>30</v>
      </c>
      <c r="AF47" s="150"/>
      <c r="AG47" s="151"/>
      <c r="AH47" s="151"/>
      <c r="AI47" s="151"/>
      <c r="AJ47" s="179">
        <f>AJ26+AJ6+AJ11+AJ43</f>
        <v>30</v>
      </c>
      <c r="AK47" s="171"/>
      <c r="AL47" s="151"/>
      <c r="AM47" s="151"/>
      <c r="AN47" s="151"/>
      <c r="AO47" s="172">
        <f>AO26+AO6+AO11+AO43</f>
        <v>30</v>
      </c>
      <c r="AP47" s="115"/>
      <c r="AQ47" s="115"/>
    </row>
    <row r="48" spans="2:43" ht="14.25">
      <c r="B48" s="107"/>
      <c r="C48" s="108"/>
      <c r="D48" s="109" t="s">
        <v>152</v>
      </c>
      <c r="E48" s="104"/>
      <c r="F48" s="104"/>
      <c r="G48" s="173"/>
      <c r="H48" s="110"/>
      <c r="I48" s="110"/>
      <c r="J48" s="111"/>
      <c r="K48" s="114"/>
      <c r="L48" s="173"/>
      <c r="M48" s="110"/>
      <c r="N48" s="110"/>
      <c r="O48" s="111"/>
      <c r="P48" s="114"/>
      <c r="Q48" s="110"/>
      <c r="R48" s="110"/>
      <c r="S48" s="110"/>
      <c r="T48" s="111"/>
      <c r="U48" s="110"/>
      <c r="V48" s="191"/>
      <c r="W48" s="110"/>
      <c r="X48" s="110"/>
      <c r="Y48" s="111">
        <f>COUNTIF(Y12:Y44,"v")</f>
        <v>5</v>
      </c>
      <c r="Z48" s="110"/>
      <c r="AA48" s="173"/>
      <c r="AB48" s="110"/>
      <c r="AC48" s="110"/>
      <c r="AD48" s="111">
        <f>COUNTIF(AD12:AD44,"v")</f>
        <v>5</v>
      </c>
      <c r="AE48" s="114"/>
      <c r="AF48" s="110"/>
      <c r="AG48" s="110"/>
      <c r="AH48" s="110"/>
      <c r="AI48" s="111">
        <f>COUNTIF(AI12:AI44,"v")</f>
        <v>4</v>
      </c>
      <c r="AJ48" s="110"/>
      <c r="AK48" s="173"/>
      <c r="AL48" s="110"/>
      <c r="AM48" s="110"/>
      <c r="AN48" s="111">
        <f>COUNTIF(AN12:AN44,"v")</f>
        <v>0</v>
      </c>
      <c r="AO48" s="114"/>
      <c r="AP48" s="107"/>
      <c r="AQ48" s="107"/>
    </row>
    <row r="49" spans="2:43" ht="14.25">
      <c r="B49" s="107"/>
      <c r="C49" s="108"/>
      <c r="D49" s="118" t="s">
        <v>153</v>
      </c>
      <c r="E49" s="119"/>
      <c r="F49" s="119"/>
      <c r="G49" s="174"/>
      <c r="H49" s="105"/>
      <c r="I49" s="105"/>
      <c r="J49" s="106"/>
      <c r="K49" s="113"/>
      <c r="L49" s="174"/>
      <c r="M49" s="105"/>
      <c r="N49" s="105"/>
      <c r="O49" s="106"/>
      <c r="P49" s="113"/>
      <c r="Q49" s="105"/>
      <c r="R49" s="105"/>
      <c r="S49" s="105"/>
      <c r="T49" s="106"/>
      <c r="U49" s="105"/>
      <c r="V49" s="192"/>
      <c r="W49" s="105"/>
      <c r="X49" s="105"/>
      <c r="Y49" s="106">
        <f>COUNTIF(Y12:Y44,"f")</f>
        <v>6</v>
      </c>
      <c r="Z49" s="105"/>
      <c r="AA49" s="174"/>
      <c r="AB49" s="105"/>
      <c r="AC49" s="105"/>
      <c r="AD49" s="106">
        <f>COUNTIF(AD12:AD44,"f")</f>
        <v>5</v>
      </c>
      <c r="AE49" s="113"/>
      <c r="AF49" s="105"/>
      <c r="AG49" s="105"/>
      <c r="AH49" s="105"/>
      <c r="AI49" s="106">
        <f>COUNTIF(AI12:AI44,"f")</f>
        <v>5</v>
      </c>
      <c r="AJ49" s="105"/>
      <c r="AK49" s="174"/>
      <c r="AL49" s="105"/>
      <c r="AM49" s="105"/>
      <c r="AN49" s="106">
        <f>COUNTIF(AN12:AN44,"f")</f>
        <v>1</v>
      </c>
      <c r="AO49" s="113"/>
      <c r="AP49" s="107"/>
      <c r="AQ49" s="107"/>
    </row>
    <row r="50" spans="2:43" ht="15" thickBot="1">
      <c r="B50" s="107"/>
      <c r="C50" s="108"/>
      <c r="D50" s="120" t="s">
        <v>154</v>
      </c>
      <c r="E50" s="121"/>
      <c r="F50" s="121"/>
      <c r="G50" s="175"/>
      <c r="H50" s="122"/>
      <c r="I50" s="122"/>
      <c r="J50" s="123"/>
      <c r="K50" s="124"/>
      <c r="L50" s="175"/>
      <c r="M50" s="122"/>
      <c r="N50" s="122"/>
      <c r="O50" s="123"/>
      <c r="P50" s="124"/>
      <c r="Q50" s="122"/>
      <c r="R50" s="122"/>
      <c r="S50" s="122"/>
      <c r="T50" s="123"/>
      <c r="U50" s="122"/>
      <c r="V50" s="193"/>
      <c r="W50" s="122"/>
      <c r="X50" s="122"/>
      <c r="Y50" s="123">
        <f>COUNTIF(Y12:Y44,"s")</f>
        <v>0</v>
      </c>
      <c r="Z50" s="122"/>
      <c r="AA50" s="175"/>
      <c r="AB50" s="122"/>
      <c r="AC50" s="122"/>
      <c r="AD50" s="123">
        <f>COUNTIF(AD12:AD44,"s")</f>
        <v>0</v>
      </c>
      <c r="AE50" s="124"/>
      <c r="AF50" s="122"/>
      <c r="AG50" s="122"/>
      <c r="AH50" s="122"/>
      <c r="AI50" s="123">
        <f>COUNTIF(AI12:AI44,"s")</f>
        <v>0</v>
      </c>
      <c r="AJ50" s="122"/>
      <c r="AK50" s="175"/>
      <c r="AL50" s="122"/>
      <c r="AM50" s="122"/>
      <c r="AN50" s="123">
        <f>COUNTIF(AN12:AN44,"s")</f>
        <v>0</v>
      </c>
      <c r="AO50" s="124"/>
      <c r="AP50" s="107"/>
      <c r="AQ50" s="107"/>
    </row>
    <row r="51" spans="7:41" ht="12.75"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2:42" ht="12.75">
      <c r="B52" s="7" t="s">
        <v>227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281" t="s">
        <v>184</v>
      </c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1"/>
    </row>
    <row r="53" spans="2:42" ht="13.5" thickBot="1">
      <c r="B53" s="11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219"/>
      <c r="AI53" s="219"/>
      <c r="AJ53" s="219"/>
      <c r="AK53" s="219"/>
      <c r="AL53" s="219"/>
      <c r="AM53" s="220"/>
      <c r="AN53" s="30"/>
      <c r="AO53" s="30"/>
      <c r="AP53" s="1"/>
    </row>
    <row r="54" spans="31:41" ht="12.75">
      <c r="AE54" s="359" t="s">
        <v>127</v>
      </c>
      <c r="AF54" s="360"/>
      <c r="AG54" s="360"/>
      <c r="AH54" s="360"/>
      <c r="AI54" s="361"/>
      <c r="AJ54" s="351" t="s">
        <v>185</v>
      </c>
      <c r="AK54" s="352"/>
      <c r="AL54" s="352"/>
      <c r="AM54" s="352"/>
      <c r="AN54" s="352"/>
      <c r="AO54" s="353"/>
    </row>
    <row r="55" spans="31:41" ht="12.75">
      <c r="AE55" s="344" t="s">
        <v>191</v>
      </c>
      <c r="AF55" s="345"/>
      <c r="AG55" s="345"/>
      <c r="AH55" s="345"/>
      <c r="AI55" s="346"/>
      <c r="AJ55" s="288" t="s">
        <v>186</v>
      </c>
      <c r="AK55" s="354"/>
      <c r="AL55" s="354"/>
      <c r="AM55" s="354"/>
      <c r="AN55" s="354"/>
      <c r="AO55" s="355"/>
    </row>
    <row r="56" spans="31:41" ht="12.75">
      <c r="AE56" s="344" t="s">
        <v>192</v>
      </c>
      <c r="AF56" s="345"/>
      <c r="AG56" s="345"/>
      <c r="AH56" s="345"/>
      <c r="AI56" s="346"/>
      <c r="AJ56" s="288" t="s">
        <v>187</v>
      </c>
      <c r="AK56" s="289"/>
      <c r="AL56" s="289"/>
      <c r="AM56" s="289"/>
      <c r="AN56" s="289"/>
      <c r="AO56" s="347"/>
    </row>
    <row r="57" spans="31:41" ht="12.75">
      <c r="AE57" s="344" t="s">
        <v>193</v>
      </c>
      <c r="AF57" s="345"/>
      <c r="AG57" s="345"/>
      <c r="AH57" s="345"/>
      <c r="AI57" s="346"/>
      <c r="AJ57" s="288" t="s">
        <v>188</v>
      </c>
      <c r="AK57" s="354"/>
      <c r="AL57" s="354"/>
      <c r="AM57" s="354"/>
      <c r="AN57" s="354"/>
      <c r="AO57" s="355"/>
    </row>
    <row r="58" spans="31:41" ht="12.75">
      <c r="AE58" s="344" t="s">
        <v>194</v>
      </c>
      <c r="AF58" s="345"/>
      <c r="AG58" s="345"/>
      <c r="AH58" s="345"/>
      <c r="AI58" s="346"/>
      <c r="AJ58" s="288" t="s">
        <v>189</v>
      </c>
      <c r="AK58" s="354"/>
      <c r="AL58" s="354"/>
      <c r="AM58" s="354"/>
      <c r="AN58" s="354"/>
      <c r="AO58" s="355"/>
    </row>
    <row r="59" spans="31:41" ht="13.5" thickBot="1">
      <c r="AE59" s="348" t="s">
        <v>195</v>
      </c>
      <c r="AF59" s="349"/>
      <c r="AG59" s="349"/>
      <c r="AH59" s="349"/>
      <c r="AI59" s="350"/>
      <c r="AJ59" s="356" t="s">
        <v>190</v>
      </c>
      <c r="AK59" s="357"/>
      <c r="AL59" s="357"/>
      <c r="AM59" s="357"/>
      <c r="AN59" s="357"/>
      <c r="AO59" s="358"/>
    </row>
    <row r="60" spans="34:39" ht="12.75">
      <c r="AH60" s="7"/>
      <c r="AI60" s="7"/>
      <c r="AJ60" s="7"/>
      <c r="AK60" s="7"/>
      <c r="AL60" s="7"/>
      <c r="AM60" s="7"/>
    </row>
    <row r="61" spans="31:41" ht="12.75">
      <c r="AE61" s="291" t="s">
        <v>196</v>
      </c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</row>
    <row r="62" spans="31:41" ht="12.75"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</row>
    <row r="63" spans="31:41" ht="12.75"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</row>
    <row r="64" spans="33:39" ht="12.75">
      <c r="AG64" s="3"/>
      <c r="AH64" s="221"/>
      <c r="AI64" s="76"/>
      <c r="AJ64" s="76"/>
      <c r="AK64" s="76"/>
      <c r="AL64" s="76"/>
      <c r="AM64" s="76"/>
    </row>
    <row r="65" spans="33:39" ht="12.75">
      <c r="AG65" s="3"/>
      <c r="AH65" s="76"/>
      <c r="AI65" s="76"/>
      <c r="AJ65" s="76"/>
      <c r="AK65" s="76"/>
      <c r="AL65" s="76"/>
      <c r="AM65" s="76"/>
    </row>
    <row r="66" spans="33:39" ht="12.75">
      <c r="AG66" s="3"/>
      <c r="AH66" s="76"/>
      <c r="AI66" s="76"/>
      <c r="AJ66" s="76"/>
      <c r="AK66" s="76"/>
      <c r="AL66" s="76"/>
      <c r="AM66" s="76"/>
    </row>
  </sheetData>
  <mergeCells count="38">
    <mergeCell ref="AF46:AH46"/>
    <mergeCell ref="AP2:AQ5"/>
    <mergeCell ref="C2:C5"/>
    <mergeCell ref="D2:D5"/>
    <mergeCell ref="G4:K4"/>
    <mergeCell ref="L4:P4"/>
    <mergeCell ref="Q4:U4"/>
    <mergeCell ref="V4:Z4"/>
    <mergeCell ref="E2:E5"/>
    <mergeCell ref="F2:F5"/>
    <mergeCell ref="AF4:AJ4"/>
    <mergeCell ref="B2:B5"/>
    <mergeCell ref="AK4:AO4"/>
    <mergeCell ref="AA4:AE4"/>
    <mergeCell ref="G2:AO3"/>
    <mergeCell ref="AE61:AO63"/>
    <mergeCell ref="B45:D45"/>
    <mergeCell ref="B46:D46"/>
    <mergeCell ref="G46:I46"/>
    <mergeCell ref="L46:N46"/>
    <mergeCell ref="AK46:AM46"/>
    <mergeCell ref="B47:D47"/>
    <mergeCell ref="Q46:S46"/>
    <mergeCell ref="V46:X46"/>
    <mergeCell ref="AA46:AC46"/>
    <mergeCell ref="AE59:AI59"/>
    <mergeCell ref="AJ54:AO54"/>
    <mergeCell ref="AJ55:AO55"/>
    <mergeCell ref="AJ57:AO57"/>
    <mergeCell ref="AJ58:AO58"/>
    <mergeCell ref="AJ59:AO59"/>
    <mergeCell ref="AE54:AI54"/>
    <mergeCell ref="AE55:AI55"/>
    <mergeCell ref="AE52:AO52"/>
    <mergeCell ref="AE56:AI56"/>
    <mergeCell ref="AE57:AI57"/>
    <mergeCell ref="AE58:AI58"/>
    <mergeCell ref="AJ56:AO56"/>
  </mergeCells>
  <printOptions horizontalCentered="1"/>
  <pageMargins left="0" right="0" top="0" bottom="0.984251968503937" header="0" footer="0.5118110236220472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7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7" customWidth="1"/>
    <col min="2" max="2" width="6.140625" style="7" customWidth="1"/>
    <col min="3" max="3" width="15.00390625" style="63" bestFit="1" customWidth="1"/>
    <col min="4" max="4" width="56.421875" style="7" customWidth="1"/>
    <col min="5" max="5" width="6.00390625" style="7" customWidth="1"/>
    <col min="6" max="6" width="7.00390625" style="7" bestFit="1" customWidth="1"/>
    <col min="7" max="7" width="3.28125" style="1" bestFit="1" customWidth="1"/>
    <col min="8" max="8" width="4.57421875" style="1" bestFit="1" customWidth="1"/>
    <col min="9" max="9" width="4.140625" style="1" bestFit="1" customWidth="1"/>
    <col min="10" max="10" width="4.57421875" style="1" bestFit="1" customWidth="1"/>
    <col min="11" max="12" width="3.28125" style="1" bestFit="1" customWidth="1"/>
    <col min="13" max="13" width="4.57421875" style="1" bestFit="1" customWidth="1"/>
    <col min="14" max="14" width="4.140625" style="1" bestFit="1" customWidth="1"/>
    <col min="15" max="15" width="4.57421875" style="1" bestFit="1" customWidth="1"/>
    <col min="16" max="17" width="3.28125" style="1" bestFit="1" customWidth="1"/>
    <col min="18" max="18" width="4.57421875" style="1" bestFit="1" customWidth="1"/>
    <col min="19" max="19" width="4.140625" style="1" bestFit="1" customWidth="1"/>
    <col min="20" max="20" width="4.57421875" style="1" bestFit="1" customWidth="1"/>
    <col min="21" max="21" width="3.28125" style="1" bestFit="1" customWidth="1"/>
    <col min="22" max="24" width="6.8515625" style="1" bestFit="1" customWidth="1"/>
    <col min="25" max="25" width="4.8515625" style="1" bestFit="1" customWidth="1"/>
    <col min="26" max="29" width="6.8515625" style="1" bestFit="1" customWidth="1"/>
    <col min="30" max="30" width="4.8515625" style="1" bestFit="1" customWidth="1"/>
    <col min="31" max="34" width="6.8515625" style="1" bestFit="1" customWidth="1"/>
    <col min="35" max="35" width="4.7109375" style="1" bestFit="1" customWidth="1"/>
    <col min="36" max="39" width="6.00390625" style="1" bestFit="1" customWidth="1"/>
    <col min="40" max="40" width="4.7109375" style="1" bestFit="1" customWidth="1"/>
    <col min="41" max="41" width="6.00390625" style="1" bestFit="1" customWidth="1"/>
    <col min="42" max="42" width="5.8515625" style="59" customWidth="1"/>
    <col min="43" max="43" width="5.8515625" style="1" customWidth="1"/>
    <col min="44" max="45" width="6.7109375" style="7" bestFit="1" customWidth="1"/>
    <col min="46" max="16384" width="9.140625" style="7" customWidth="1"/>
  </cols>
  <sheetData>
    <row r="1" spans="2:43" ht="18.75" thickBot="1">
      <c r="B1" s="116" t="s">
        <v>241</v>
      </c>
      <c r="C1" s="28"/>
      <c r="D1" s="29"/>
      <c r="E1" s="29"/>
      <c r="F1" s="29"/>
      <c r="G1" s="29"/>
      <c r="H1" s="29"/>
      <c r="I1" s="29"/>
      <c r="AQ1" s="156" t="s">
        <v>236</v>
      </c>
    </row>
    <row r="2" spans="2:43" ht="12.75">
      <c r="B2" s="315" t="s">
        <v>80</v>
      </c>
      <c r="C2" s="280" t="s">
        <v>127</v>
      </c>
      <c r="D2" s="300" t="s">
        <v>0</v>
      </c>
      <c r="E2" s="308" t="s">
        <v>155</v>
      </c>
      <c r="F2" s="324" t="s">
        <v>143</v>
      </c>
      <c r="G2" s="295" t="s">
        <v>27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20"/>
      <c r="AP2" s="295" t="s">
        <v>197</v>
      </c>
      <c r="AQ2" s="296"/>
    </row>
    <row r="3" spans="2:43" ht="12.75">
      <c r="B3" s="316"/>
      <c r="C3" s="298"/>
      <c r="D3" s="301"/>
      <c r="E3" s="309"/>
      <c r="F3" s="325"/>
      <c r="G3" s="321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3"/>
      <c r="AP3" s="297"/>
      <c r="AQ3" s="277"/>
    </row>
    <row r="4" spans="1:43" ht="12.75">
      <c r="A4" s="11"/>
      <c r="B4" s="316"/>
      <c r="C4" s="298"/>
      <c r="D4" s="301"/>
      <c r="E4" s="309"/>
      <c r="F4" s="325"/>
      <c r="G4" s="302" t="s">
        <v>1</v>
      </c>
      <c r="H4" s="303"/>
      <c r="I4" s="303"/>
      <c r="J4" s="303"/>
      <c r="K4" s="304"/>
      <c r="L4" s="302" t="s">
        <v>15</v>
      </c>
      <c r="M4" s="303"/>
      <c r="N4" s="303"/>
      <c r="O4" s="303"/>
      <c r="P4" s="304"/>
      <c r="Q4" s="305" t="s">
        <v>30</v>
      </c>
      <c r="R4" s="303"/>
      <c r="S4" s="303"/>
      <c r="T4" s="303"/>
      <c r="U4" s="306"/>
      <c r="V4" s="307" t="s">
        <v>16</v>
      </c>
      <c r="W4" s="303"/>
      <c r="X4" s="303"/>
      <c r="Y4" s="303"/>
      <c r="Z4" s="306"/>
      <c r="AA4" s="318" t="s">
        <v>17</v>
      </c>
      <c r="AB4" s="303"/>
      <c r="AC4" s="303"/>
      <c r="AD4" s="303"/>
      <c r="AE4" s="304"/>
      <c r="AF4" s="327" t="s">
        <v>18</v>
      </c>
      <c r="AG4" s="328"/>
      <c r="AH4" s="328"/>
      <c r="AI4" s="328"/>
      <c r="AJ4" s="329"/>
      <c r="AK4" s="302" t="s">
        <v>19</v>
      </c>
      <c r="AL4" s="303"/>
      <c r="AM4" s="303"/>
      <c r="AN4" s="303"/>
      <c r="AO4" s="304"/>
      <c r="AP4" s="297"/>
      <c r="AQ4" s="277"/>
    </row>
    <row r="5" spans="1:43" ht="13.5" thickBot="1">
      <c r="A5" s="11"/>
      <c r="B5" s="317"/>
      <c r="C5" s="299"/>
      <c r="D5" s="301"/>
      <c r="E5" s="310"/>
      <c r="F5" s="326"/>
      <c r="G5" s="93" t="s">
        <v>4</v>
      </c>
      <c r="H5" s="31" t="s">
        <v>5</v>
      </c>
      <c r="I5" s="31" t="s">
        <v>6</v>
      </c>
      <c r="J5" s="31" t="s">
        <v>7</v>
      </c>
      <c r="K5" s="94" t="s">
        <v>8</v>
      </c>
      <c r="L5" s="93" t="s">
        <v>4</v>
      </c>
      <c r="M5" s="31" t="s">
        <v>5</v>
      </c>
      <c r="N5" s="31" t="s">
        <v>6</v>
      </c>
      <c r="O5" s="31" t="s">
        <v>7</v>
      </c>
      <c r="P5" s="94" t="s">
        <v>8</v>
      </c>
      <c r="Q5" s="161" t="s">
        <v>4</v>
      </c>
      <c r="R5" s="31" t="s">
        <v>5</v>
      </c>
      <c r="S5" s="31" t="s">
        <v>6</v>
      </c>
      <c r="T5" s="31" t="s">
        <v>7</v>
      </c>
      <c r="U5" s="32" t="s">
        <v>8</v>
      </c>
      <c r="V5" s="83" t="s">
        <v>4</v>
      </c>
      <c r="W5" s="31" t="s">
        <v>5</v>
      </c>
      <c r="X5" s="31" t="s">
        <v>6</v>
      </c>
      <c r="Y5" s="31" t="s">
        <v>7</v>
      </c>
      <c r="Z5" s="32" t="s">
        <v>8</v>
      </c>
      <c r="AA5" s="93" t="s">
        <v>4</v>
      </c>
      <c r="AB5" s="31" t="s">
        <v>5</v>
      </c>
      <c r="AC5" s="31" t="s">
        <v>6</v>
      </c>
      <c r="AD5" s="31" t="s">
        <v>7</v>
      </c>
      <c r="AE5" s="94" t="s">
        <v>8</v>
      </c>
      <c r="AF5" s="161" t="s">
        <v>4</v>
      </c>
      <c r="AG5" s="31" t="s">
        <v>5</v>
      </c>
      <c r="AH5" s="31" t="s">
        <v>6</v>
      </c>
      <c r="AI5" s="31" t="s">
        <v>7</v>
      </c>
      <c r="AJ5" s="32" t="s">
        <v>8</v>
      </c>
      <c r="AK5" s="93" t="s">
        <v>4</v>
      </c>
      <c r="AL5" s="31" t="s">
        <v>5</v>
      </c>
      <c r="AM5" s="31" t="s">
        <v>6</v>
      </c>
      <c r="AN5" s="31" t="s">
        <v>7</v>
      </c>
      <c r="AO5" s="94" t="s">
        <v>8</v>
      </c>
      <c r="AP5" s="278"/>
      <c r="AQ5" s="279"/>
    </row>
    <row r="6" spans="2:43" ht="14.25">
      <c r="B6" s="77" t="s">
        <v>144</v>
      </c>
      <c r="C6" s="78"/>
      <c r="D6" s="79"/>
      <c r="E6" s="23"/>
      <c r="F6" s="54"/>
      <c r="G6" s="96">
        <f>SUM(G7:G10)</f>
        <v>3</v>
      </c>
      <c r="H6" s="12">
        <f>SUM(H7:H10)</f>
        <v>0</v>
      </c>
      <c r="I6" s="12">
        <f>SUM(I7:I10)</f>
        <v>0</v>
      </c>
      <c r="J6" s="13"/>
      <c r="K6" s="165">
        <f>SUM(K7:K10)</f>
        <v>3</v>
      </c>
      <c r="L6" s="96">
        <f>SUM(L7:L10)</f>
        <v>2</v>
      </c>
      <c r="M6" s="12">
        <f>SUM(M7:M10)</f>
        <v>0</v>
      </c>
      <c r="N6" s="12">
        <f>SUM(N7:N10)</f>
        <v>2</v>
      </c>
      <c r="O6" s="13"/>
      <c r="P6" s="165">
        <f>SUM(P7:P10)</f>
        <v>4</v>
      </c>
      <c r="Q6" s="162">
        <f>SUM(Q7:Q10)</f>
        <v>1</v>
      </c>
      <c r="R6" s="12">
        <f>SUM(R7:R10)</f>
        <v>2</v>
      </c>
      <c r="S6" s="12">
        <f>SUM(S7:S10)</f>
        <v>0</v>
      </c>
      <c r="T6" s="13"/>
      <c r="U6" s="21">
        <f>SUM(U7:U10)</f>
        <v>3</v>
      </c>
      <c r="V6" s="85">
        <f>SUM(V7:V10)</f>
        <v>0</v>
      </c>
      <c r="W6" s="17">
        <f>SUM(W7:W10)</f>
        <v>0</v>
      </c>
      <c r="X6" s="17">
        <f>SUM(X7:X10)</f>
        <v>0</v>
      </c>
      <c r="Y6" s="18"/>
      <c r="Z6" s="178">
        <f>SUM(Z7:Z10)</f>
        <v>0</v>
      </c>
      <c r="AA6" s="182">
        <f>SUM(AA7:AA10)</f>
        <v>0</v>
      </c>
      <c r="AB6" s="17">
        <f>SUM(AB7:AB10)</f>
        <v>0</v>
      </c>
      <c r="AC6" s="17">
        <f>SUM(AC7:AC10)</f>
        <v>0</v>
      </c>
      <c r="AD6" s="18"/>
      <c r="AE6" s="97">
        <f>SUM(AE7:AE10)</f>
        <v>0</v>
      </c>
      <c r="AF6" s="180">
        <f>SUM(AF7:AF10)</f>
        <v>0</v>
      </c>
      <c r="AG6" s="17">
        <f>SUM(AG7:AG10)</f>
        <v>0</v>
      </c>
      <c r="AH6" s="17">
        <f>SUM(AH7:AH10)</f>
        <v>0</v>
      </c>
      <c r="AI6" s="18"/>
      <c r="AJ6" s="178">
        <f>SUM(AJ7:AJ10)</f>
        <v>0</v>
      </c>
      <c r="AK6" s="182">
        <f>SUM(AK7:AK10)</f>
        <v>0</v>
      </c>
      <c r="AL6" s="17">
        <f>SUM(AL7:AL10)</f>
        <v>0</v>
      </c>
      <c r="AM6" s="17">
        <f>SUM(AM7:AM10)</f>
        <v>0</v>
      </c>
      <c r="AN6" s="18"/>
      <c r="AO6" s="97">
        <f>SUM(AO7:AO10)</f>
        <v>0</v>
      </c>
      <c r="AP6" s="228"/>
      <c r="AQ6" s="61"/>
    </row>
    <row r="7" spans="2:43" ht="15">
      <c r="B7" s="70" t="s">
        <v>79</v>
      </c>
      <c r="C7" s="66" t="s">
        <v>164</v>
      </c>
      <c r="D7" s="49" t="s">
        <v>32</v>
      </c>
      <c r="E7" s="5"/>
      <c r="F7" s="53"/>
      <c r="G7" s="98"/>
      <c r="H7" s="6"/>
      <c r="I7" s="6"/>
      <c r="J7" s="6"/>
      <c r="K7" s="166"/>
      <c r="L7" s="98">
        <v>2</v>
      </c>
      <c r="M7" s="6">
        <v>0</v>
      </c>
      <c r="N7" s="6">
        <v>0</v>
      </c>
      <c r="O7" s="6" t="s">
        <v>20</v>
      </c>
      <c r="P7" s="166">
        <v>2</v>
      </c>
      <c r="Q7" s="176"/>
      <c r="R7" s="16"/>
      <c r="S7" s="16"/>
      <c r="T7" s="16"/>
      <c r="U7" s="81"/>
      <c r="V7" s="86"/>
      <c r="W7" s="16"/>
      <c r="X7" s="16"/>
      <c r="Y7" s="16"/>
      <c r="Z7" s="81"/>
      <c r="AA7" s="183"/>
      <c r="AB7" s="16"/>
      <c r="AC7" s="16"/>
      <c r="AD7" s="16"/>
      <c r="AE7" s="99"/>
      <c r="AF7" s="176"/>
      <c r="AG7" s="16"/>
      <c r="AH7" s="16"/>
      <c r="AI7" s="16"/>
      <c r="AJ7" s="81"/>
      <c r="AK7" s="183"/>
      <c r="AL7" s="16"/>
      <c r="AM7" s="16"/>
      <c r="AN7" s="16"/>
      <c r="AO7" s="99"/>
      <c r="AP7" s="229"/>
      <c r="AQ7" s="230"/>
    </row>
    <row r="8" spans="2:43" ht="15">
      <c r="B8" s="70" t="s">
        <v>81</v>
      </c>
      <c r="C8" s="66" t="s">
        <v>165</v>
      </c>
      <c r="D8" s="49" t="s">
        <v>117</v>
      </c>
      <c r="E8" s="5"/>
      <c r="F8" s="53"/>
      <c r="G8" s="98">
        <v>3</v>
      </c>
      <c r="H8" s="6">
        <v>0</v>
      </c>
      <c r="I8" s="6">
        <v>0</v>
      </c>
      <c r="J8" s="6" t="s">
        <v>20</v>
      </c>
      <c r="K8" s="166">
        <v>3</v>
      </c>
      <c r="L8" s="98"/>
      <c r="M8" s="6"/>
      <c r="N8" s="6"/>
      <c r="O8" s="6"/>
      <c r="P8" s="166"/>
      <c r="Q8" s="176"/>
      <c r="R8" s="16"/>
      <c r="S8" s="16"/>
      <c r="T8" s="16"/>
      <c r="U8" s="81"/>
      <c r="V8" s="86"/>
      <c r="W8" s="16"/>
      <c r="X8" s="16"/>
      <c r="Y8" s="16"/>
      <c r="Z8" s="81"/>
      <c r="AA8" s="183"/>
      <c r="AB8" s="16"/>
      <c r="AC8" s="16"/>
      <c r="AD8" s="16"/>
      <c r="AE8" s="99"/>
      <c r="AF8" s="176"/>
      <c r="AG8" s="16"/>
      <c r="AH8" s="16"/>
      <c r="AI8" s="16"/>
      <c r="AJ8" s="81"/>
      <c r="AK8" s="183"/>
      <c r="AL8" s="16"/>
      <c r="AM8" s="16"/>
      <c r="AN8" s="16"/>
      <c r="AO8" s="99"/>
      <c r="AP8" s="231"/>
      <c r="AQ8" s="230"/>
    </row>
    <row r="9" spans="2:43" ht="15">
      <c r="B9" s="70" t="s">
        <v>82</v>
      </c>
      <c r="C9" s="66" t="s">
        <v>166</v>
      </c>
      <c r="D9" s="49" t="s">
        <v>118</v>
      </c>
      <c r="E9" s="5"/>
      <c r="F9" s="53"/>
      <c r="G9" s="98"/>
      <c r="H9" s="6"/>
      <c r="I9" s="6"/>
      <c r="J9" s="6"/>
      <c r="K9" s="166"/>
      <c r="L9" s="98">
        <v>0</v>
      </c>
      <c r="M9" s="6">
        <v>0</v>
      </c>
      <c r="N9" s="6">
        <v>2</v>
      </c>
      <c r="O9" s="6" t="s">
        <v>26</v>
      </c>
      <c r="P9" s="166">
        <v>2</v>
      </c>
      <c r="Q9" s="176"/>
      <c r="R9" s="16"/>
      <c r="S9" s="16"/>
      <c r="T9" s="16"/>
      <c r="U9" s="81"/>
      <c r="V9" s="86"/>
      <c r="W9" s="16"/>
      <c r="X9" s="16"/>
      <c r="Y9" s="16"/>
      <c r="Z9" s="81"/>
      <c r="AA9" s="183"/>
      <c r="AB9" s="16"/>
      <c r="AC9" s="16"/>
      <c r="AD9" s="16"/>
      <c r="AE9" s="99"/>
      <c r="AF9" s="176"/>
      <c r="AG9" s="16"/>
      <c r="AH9" s="16"/>
      <c r="AI9" s="16"/>
      <c r="AJ9" s="81"/>
      <c r="AK9" s="183"/>
      <c r="AL9" s="16"/>
      <c r="AM9" s="16"/>
      <c r="AN9" s="16"/>
      <c r="AO9" s="99"/>
      <c r="AP9" s="231" t="s">
        <v>81</v>
      </c>
      <c r="AQ9" s="230"/>
    </row>
    <row r="10" spans="2:43" ht="15">
      <c r="B10" s="70" t="s">
        <v>83</v>
      </c>
      <c r="C10" s="66" t="s">
        <v>167</v>
      </c>
      <c r="D10" s="49" t="s">
        <v>226</v>
      </c>
      <c r="E10" s="5"/>
      <c r="F10" s="53"/>
      <c r="G10" s="98"/>
      <c r="H10" s="6"/>
      <c r="I10" s="6"/>
      <c r="J10" s="6"/>
      <c r="K10" s="166"/>
      <c r="L10" s="98"/>
      <c r="M10" s="6"/>
      <c r="N10" s="6"/>
      <c r="O10" s="6"/>
      <c r="P10" s="166"/>
      <c r="Q10" s="163">
        <v>1</v>
      </c>
      <c r="R10" s="6">
        <v>2</v>
      </c>
      <c r="S10" s="6">
        <v>0</v>
      </c>
      <c r="T10" s="6" t="s">
        <v>26</v>
      </c>
      <c r="U10" s="20">
        <v>3</v>
      </c>
      <c r="V10" s="86"/>
      <c r="W10" s="16"/>
      <c r="X10" s="16"/>
      <c r="Y10" s="16"/>
      <c r="Z10" s="81"/>
      <c r="AA10" s="183"/>
      <c r="AB10" s="16"/>
      <c r="AC10" s="16"/>
      <c r="AD10" s="16"/>
      <c r="AE10" s="99"/>
      <c r="AF10" s="176"/>
      <c r="AG10" s="16"/>
      <c r="AH10" s="16"/>
      <c r="AI10" s="16"/>
      <c r="AJ10" s="81"/>
      <c r="AK10" s="183"/>
      <c r="AL10" s="16"/>
      <c r="AM10" s="16"/>
      <c r="AN10" s="16"/>
      <c r="AO10" s="99"/>
      <c r="AP10" s="229"/>
      <c r="AQ10" s="230"/>
    </row>
    <row r="11" spans="2:43" ht="12.75">
      <c r="B11" s="137" t="s">
        <v>146</v>
      </c>
      <c r="C11" s="125"/>
      <c r="D11" s="126"/>
      <c r="E11" s="127">
        <f aca="true" t="shared" si="0" ref="E11:E47">SUM(G11:I11,L11:N11,Q11:S11,V11:X11,AA11:AC11,AF11:AH11,AK11:AM11)</f>
        <v>31</v>
      </c>
      <c r="F11" s="128">
        <f aca="true" t="shared" si="1" ref="F11:F46">SUM(K11,P11,U11,Z11,AE11,AJ11,AO11)</f>
        <v>40</v>
      </c>
      <c r="G11" s="138">
        <f aca="true" t="shared" si="2" ref="G11:AO11">SUM(G12:G25)</f>
        <v>0</v>
      </c>
      <c r="H11" s="139">
        <f t="shared" si="2"/>
        <v>0</v>
      </c>
      <c r="I11" s="139">
        <f t="shared" si="2"/>
        <v>0</v>
      </c>
      <c r="J11" s="139">
        <f t="shared" si="2"/>
        <v>0</v>
      </c>
      <c r="K11" s="167">
        <f t="shared" si="2"/>
        <v>0</v>
      </c>
      <c r="L11" s="138">
        <f t="shared" si="2"/>
        <v>0</v>
      </c>
      <c r="M11" s="139">
        <f t="shared" si="2"/>
        <v>0</v>
      </c>
      <c r="N11" s="139">
        <f t="shared" si="2"/>
        <v>0</v>
      </c>
      <c r="O11" s="139">
        <f t="shared" si="2"/>
        <v>0</v>
      </c>
      <c r="P11" s="167">
        <f t="shared" si="2"/>
        <v>0</v>
      </c>
      <c r="Q11" s="130">
        <f t="shared" si="2"/>
        <v>0</v>
      </c>
      <c r="R11" s="130">
        <f t="shared" si="2"/>
        <v>0</v>
      </c>
      <c r="S11" s="130">
        <f t="shared" si="2"/>
        <v>0</v>
      </c>
      <c r="T11" s="130">
        <f t="shared" si="2"/>
        <v>0</v>
      </c>
      <c r="U11" s="132">
        <f t="shared" si="2"/>
        <v>0</v>
      </c>
      <c r="V11" s="133">
        <f t="shared" si="2"/>
        <v>6</v>
      </c>
      <c r="W11" s="130">
        <f t="shared" si="2"/>
        <v>4</v>
      </c>
      <c r="X11" s="130">
        <f t="shared" si="2"/>
        <v>2</v>
      </c>
      <c r="Y11" s="130">
        <f t="shared" si="2"/>
        <v>0</v>
      </c>
      <c r="Z11" s="132">
        <f t="shared" si="2"/>
        <v>15</v>
      </c>
      <c r="AA11" s="129">
        <f t="shared" si="2"/>
        <v>3</v>
      </c>
      <c r="AB11" s="130">
        <f t="shared" si="2"/>
        <v>1</v>
      </c>
      <c r="AC11" s="130">
        <f t="shared" si="2"/>
        <v>6</v>
      </c>
      <c r="AD11" s="130">
        <f t="shared" si="2"/>
        <v>0</v>
      </c>
      <c r="AE11" s="134">
        <f t="shared" si="2"/>
        <v>13</v>
      </c>
      <c r="AF11" s="130">
        <f t="shared" si="2"/>
        <v>5</v>
      </c>
      <c r="AG11" s="130">
        <f t="shared" si="2"/>
        <v>2</v>
      </c>
      <c r="AH11" s="130">
        <f t="shared" si="2"/>
        <v>2</v>
      </c>
      <c r="AI11" s="130">
        <f t="shared" si="2"/>
        <v>0</v>
      </c>
      <c r="AJ11" s="132">
        <f t="shared" si="2"/>
        <v>12</v>
      </c>
      <c r="AK11" s="129">
        <f t="shared" si="2"/>
        <v>0</v>
      </c>
      <c r="AL11" s="130">
        <f t="shared" si="2"/>
        <v>0</v>
      </c>
      <c r="AM11" s="130">
        <f t="shared" si="2"/>
        <v>0</v>
      </c>
      <c r="AN11" s="130">
        <f t="shared" si="2"/>
        <v>0</v>
      </c>
      <c r="AO11" s="134">
        <f t="shared" si="2"/>
        <v>0</v>
      </c>
      <c r="AP11" s="135"/>
      <c r="AQ11" s="136"/>
    </row>
    <row r="12" spans="2:43" s="219" customFormat="1" ht="14.25">
      <c r="B12" s="56" t="s">
        <v>1</v>
      </c>
      <c r="C12" s="64" t="s">
        <v>168</v>
      </c>
      <c r="D12" s="240" t="s">
        <v>119</v>
      </c>
      <c r="E12" s="236">
        <f t="shared" si="0"/>
        <v>3</v>
      </c>
      <c r="F12" s="237">
        <f t="shared" si="1"/>
        <v>4</v>
      </c>
      <c r="G12" s="249"/>
      <c r="H12" s="238"/>
      <c r="I12" s="238"/>
      <c r="J12" s="238"/>
      <c r="K12" s="250"/>
      <c r="L12" s="249"/>
      <c r="M12" s="238"/>
      <c r="N12" s="238"/>
      <c r="O12" s="238"/>
      <c r="P12" s="250"/>
      <c r="Q12" s="235"/>
      <c r="R12" s="236"/>
      <c r="S12" s="236"/>
      <c r="T12" s="236"/>
      <c r="U12" s="237"/>
      <c r="V12" s="251">
        <v>3</v>
      </c>
      <c r="W12" s="236">
        <v>0</v>
      </c>
      <c r="X12" s="236">
        <v>0</v>
      </c>
      <c r="Y12" s="236" t="s">
        <v>20</v>
      </c>
      <c r="Z12" s="237">
        <v>4</v>
      </c>
      <c r="AA12" s="234"/>
      <c r="AB12" s="236"/>
      <c r="AC12" s="236"/>
      <c r="AD12" s="236"/>
      <c r="AE12" s="252"/>
      <c r="AF12" s="235"/>
      <c r="AG12" s="236"/>
      <c r="AH12" s="236"/>
      <c r="AI12" s="236"/>
      <c r="AJ12" s="237"/>
      <c r="AK12" s="234"/>
      <c r="AL12" s="236"/>
      <c r="AM12" s="236"/>
      <c r="AN12" s="236"/>
      <c r="AO12" s="252"/>
      <c r="AP12" s="234" t="s">
        <v>82</v>
      </c>
      <c r="AQ12" s="253"/>
    </row>
    <row r="13" spans="2:43" s="219" customFormat="1" ht="14.25">
      <c r="B13" s="56" t="s">
        <v>15</v>
      </c>
      <c r="C13" s="64" t="s">
        <v>169</v>
      </c>
      <c r="D13" s="240" t="s">
        <v>120</v>
      </c>
      <c r="E13" s="236">
        <f t="shared" si="0"/>
        <v>2</v>
      </c>
      <c r="F13" s="237">
        <f t="shared" si="1"/>
        <v>2</v>
      </c>
      <c r="G13" s="249"/>
      <c r="H13" s="238"/>
      <c r="I13" s="238"/>
      <c r="J13" s="238"/>
      <c r="K13" s="250"/>
      <c r="L13" s="249"/>
      <c r="M13" s="238"/>
      <c r="N13" s="238"/>
      <c r="O13" s="238"/>
      <c r="P13" s="250"/>
      <c r="Q13" s="235"/>
      <c r="R13" s="236"/>
      <c r="S13" s="236"/>
      <c r="T13" s="236"/>
      <c r="U13" s="237"/>
      <c r="V13" s="251"/>
      <c r="W13" s="236"/>
      <c r="X13" s="236"/>
      <c r="Y13" s="236"/>
      <c r="Z13" s="237"/>
      <c r="AA13" s="234">
        <v>0</v>
      </c>
      <c r="AB13" s="236">
        <v>0</v>
      </c>
      <c r="AC13" s="236">
        <v>2</v>
      </c>
      <c r="AD13" s="236" t="s">
        <v>26</v>
      </c>
      <c r="AE13" s="252">
        <v>2</v>
      </c>
      <c r="AF13" s="235"/>
      <c r="AG13" s="236"/>
      <c r="AH13" s="236"/>
      <c r="AI13" s="236"/>
      <c r="AJ13" s="237"/>
      <c r="AK13" s="234"/>
      <c r="AL13" s="236"/>
      <c r="AM13" s="236"/>
      <c r="AN13" s="236"/>
      <c r="AO13" s="252"/>
      <c r="AP13" s="234" t="s">
        <v>1</v>
      </c>
      <c r="AQ13" s="253"/>
    </row>
    <row r="14" spans="2:43" ht="14.25">
      <c r="B14" s="56" t="s">
        <v>30</v>
      </c>
      <c r="C14" s="64" t="s">
        <v>170</v>
      </c>
      <c r="D14" s="47" t="s">
        <v>121</v>
      </c>
      <c r="E14" s="5">
        <f t="shared" si="0"/>
        <v>2</v>
      </c>
      <c r="F14" s="53">
        <f t="shared" si="1"/>
        <v>2</v>
      </c>
      <c r="G14" s="95"/>
      <c r="H14" s="4"/>
      <c r="I14" s="4"/>
      <c r="J14" s="4"/>
      <c r="K14" s="164"/>
      <c r="L14" s="95"/>
      <c r="M14" s="4"/>
      <c r="N14" s="4"/>
      <c r="O14" s="4"/>
      <c r="P14" s="164"/>
      <c r="Q14" s="15"/>
      <c r="R14" s="5"/>
      <c r="S14" s="5"/>
      <c r="T14" s="5"/>
      <c r="U14" s="53"/>
      <c r="V14" s="84">
        <v>1</v>
      </c>
      <c r="W14" s="5">
        <v>1</v>
      </c>
      <c r="X14" s="5">
        <v>0</v>
      </c>
      <c r="Y14" s="5" t="s">
        <v>26</v>
      </c>
      <c r="Z14" s="53">
        <v>2</v>
      </c>
      <c r="AA14" s="181"/>
      <c r="AB14" s="5"/>
      <c r="AC14" s="5"/>
      <c r="AD14" s="5"/>
      <c r="AE14" s="22"/>
      <c r="AF14" s="15"/>
      <c r="AG14" s="5"/>
      <c r="AH14" s="5"/>
      <c r="AI14" s="5"/>
      <c r="AJ14" s="53"/>
      <c r="AK14" s="181"/>
      <c r="AL14" s="5"/>
      <c r="AM14" s="5"/>
      <c r="AN14" s="5"/>
      <c r="AO14" s="22"/>
      <c r="AP14" s="68"/>
      <c r="AQ14" s="60"/>
    </row>
    <row r="15" spans="2:43" ht="14.25">
      <c r="B15" s="56" t="s">
        <v>16</v>
      </c>
      <c r="C15" s="64" t="s">
        <v>171</v>
      </c>
      <c r="D15" s="47" t="s">
        <v>122</v>
      </c>
      <c r="E15" s="5">
        <f t="shared" si="0"/>
        <v>2</v>
      </c>
      <c r="F15" s="53">
        <f t="shared" si="1"/>
        <v>2</v>
      </c>
      <c r="G15" s="95"/>
      <c r="H15" s="4"/>
      <c r="I15" s="4"/>
      <c r="J15" s="4"/>
      <c r="K15" s="164"/>
      <c r="L15" s="95"/>
      <c r="M15" s="4"/>
      <c r="N15" s="4"/>
      <c r="O15" s="4"/>
      <c r="P15" s="164"/>
      <c r="Q15" s="15"/>
      <c r="R15" s="5"/>
      <c r="S15" s="5"/>
      <c r="T15" s="5"/>
      <c r="U15" s="53"/>
      <c r="V15" s="84"/>
      <c r="W15" s="5"/>
      <c r="X15" s="5"/>
      <c r="Y15" s="5"/>
      <c r="Z15" s="53"/>
      <c r="AA15" s="181">
        <v>2</v>
      </c>
      <c r="AB15" s="5">
        <v>0</v>
      </c>
      <c r="AC15" s="5">
        <v>0</v>
      </c>
      <c r="AD15" s="5" t="s">
        <v>20</v>
      </c>
      <c r="AE15" s="22">
        <v>2</v>
      </c>
      <c r="AF15" s="15"/>
      <c r="AG15" s="5"/>
      <c r="AH15" s="5"/>
      <c r="AI15" s="5"/>
      <c r="AJ15" s="53"/>
      <c r="AK15" s="181"/>
      <c r="AL15" s="5"/>
      <c r="AM15" s="5"/>
      <c r="AN15" s="5"/>
      <c r="AO15" s="22"/>
      <c r="AP15" s="68" t="s">
        <v>30</v>
      </c>
      <c r="AQ15" s="60"/>
    </row>
    <row r="16" spans="2:43" ht="14.25">
      <c r="B16" s="56" t="s">
        <v>84</v>
      </c>
      <c r="C16" s="64" t="s">
        <v>172</v>
      </c>
      <c r="D16" s="47" t="s">
        <v>123</v>
      </c>
      <c r="E16" s="5">
        <f t="shared" si="0"/>
        <v>2</v>
      </c>
      <c r="F16" s="53">
        <f t="shared" si="1"/>
        <v>3</v>
      </c>
      <c r="G16" s="95"/>
      <c r="H16" s="4"/>
      <c r="I16" s="4"/>
      <c r="J16" s="4"/>
      <c r="K16" s="164"/>
      <c r="L16" s="95"/>
      <c r="M16" s="4"/>
      <c r="N16" s="4"/>
      <c r="O16" s="4"/>
      <c r="P16" s="164"/>
      <c r="Q16" s="15"/>
      <c r="R16" s="5"/>
      <c r="S16" s="5"/>
      <c r="T16" s="5"/>
      <c r="U16" s="53"/>
      <c r="V16" s="84">
        <v>1</v>
      </c>
      <c r="W16" s="5">
        <v>1</v>
      </c>
      <c r="X16" s="5">
        <v>0</v>
      </c>
      <c r="Y16" s="5" t="s">
        <v>20</v>
      </c>
      <c r="Z16" s="53">
        <v>3</v>
      </c>
      <c r="AA16" s="181"/>
      <c r="AB16" s="5"/>
      <c r="AC16" s="5"/>
      <c r="AD16" s="5"/>
      <c r="AE16" s="22"/>
      <c r="AF16" s="15"/>
      <c r="AG16" s="5"/>
      <c r="AH16" s="5"/>
      <c r="AI16" s="5"/>
      <c r="AJ16" s="53"/>
      <c r="AK16" s="181"/>
      <c r="AL16" s="5"/>
      <c r="AM16" s="5"/>
      <c r="AN16" s="5"/>
      <c r="AO16" s="22"/>
      <c r="AP16" s="68"/>
      <c r="AQ16" s="60"/>
    </row>
    <row r="17" spans="2:43" ht="14.25">
      <c r="B17" s="56" t="s">
        <v>18</v>
      </c>
      <c r="C17" s="64" t="s">
        <v>173</v>
      </c>
      <c r="D17" s="47" t="s">
        <v>124</v>
      </c>
      <c r="E17" s="5">
        <f t="shared" si="0"/>
        <v>2</v>
      </c>
      <c r="F17" s="53">
        <f t="shared" si="1"/>
        <v>3</v>
      </c>
      <c r="G17" s="95"/>
      <c r="H17" s="4"/>
      <c r="I17" s="4"/>
      <c r="J17" s="4"/>
      <c r="K17" s="164"/>
      <c r="L17" s="95"/>
      <c r="M17" s="4"/>
      <c r="N17" s="4"/>
      <c r="O17" s="4"/>
      <c r="P17" s="164"/>
      <c r="Q17" s="15"/>
      <c r="R17" s="5"/>
      <c r="S17" s="5"/>
      <c r="T17" s="5"/>
      <c r="U17" s="53"/>
      <c r="V17" s="84"/>
      <c r="W17" s="5"/>
      <c r="X17" s="5"/>
      <c r="Y17" s="5"/>
      <c r="Z17" s="53"/>
      <c r="AA17" s="181">
        <v>1</v>
      </c>
      <c r="AB17" s="5">
        <v>1</v>
      </c>
      <c r="AC17" s="5">
        <v>0</v>
      </c>
      <c r="AD17" s="5" t="s">
        <v>20</v>
      </c>
      <c r="AE17" s="22">
        <v>3</v>
      </c>
      <c r="AF17" s="15"/>
      <c r="AG17" s="5"/>
      <c r="AH17" s="5"/>
      <c r="AI17" s="5"/>
      <c r="AJ17" s="53"/>
      <c r="AK17" s="181"/>
      <c r="AL17" s="5"/>
      <c r="AM17" s="5"/>
      <c r="AN17" s="5"/>
      <c r="AO17" s="22"/>
      <c r="AP17" s="68" t="s">
        <v>84</v>
      </c>
      <c r="AQ17" s="60"/>
    </row>
    <row r="18" spans="2:43" ht="14.25">
      <c r="B18" s="56" t="s">
        <v>85</v>
      </c>
      <c r="C18" s="64" t="s">
        <v>159</v>
      </c>
      <c r="D18" s="47" t="s">
        <v>28</v>
      </c>
      <c r="E18" s="5">
        <f t="shared" si="0"/>
        <v>2</v>
      </c>
      <c r="F18" s="53">
        <f t="shared" si="1"/>
        <v>2</v>
      </c>
      <c r="G18" s="95"/>
      <c r="H18" s="4"/>
      <c r="I18" s="4"/>
      <c r="J18" s="4"/>
      <c r="K18" s="164"/>
      <c r="L18" s="95"/>
      <c r="M18" s="4"/>
      <c r="N18" s="4"/>
      <c r="O18" s="4"/>
      <c r="P18" s="164"/>
      <c r="Q18" s="15"/>
      <c r="R18" s="5"/>
      <c r="S18" s="5"/>
      <c r="T18" s="5"/>
      <c r="U18" s="53"/>
      <c r="V18" s="84"/>
      <c r="W18" s="5"/>
      <c r="X18" s="5"/>
      <c r="Y18" s="5"/>
      <c r="Z18" s="53"/>
      <c r="AA18" s="181"/>
      <c r="AB18" s="5"/>
      <c r="AC18" s="5"/>
      <c r="AD18" s="5"/>
      <c r="AE18" s="22"/>
      <c r="AF18" s="181">
        <v>2</v>
      </c>
      <c r="AG18" s="5">
        <v>0</v>
      </c>
      <c r="AH18" s="5">
        <v>0</v>
      </c>
      <c r="AI18" s="5" t="s">
        <v>20</v>
      </c>
      <c r="AJ18" s="22">
        <v>2</v>
      </c>
      <c r="AK18" s="181"/>
      <c r="AL18" s="5"/>
      <c r="AM18" s="5"/>
      <c r="AN18" s="5"/>
      <c r="AO18" s="22"/>
      <c r="AP18" s="69"/>
      <c r="AQ18" s="60"/>
    </row>
    <row r="19" spans="2:43" ht="14.25">
      <c r="B19" s="56" t="s">
        <v>86</v>
      </c>
      <c r="C19" s="64" t="s">
        <v>174</v>
      </c>
      <c r="D19" s="47" t="s">
        <v>9</v>
      </c>
      <c r="E19" s="5">
        <f t="shared" si="0"/>
        <v>2</v>
      </c>
      <c r="F19" s="53">
        <f t="shared" si="1"/>
        <v>2</v>
      </c>
      <c r="G19" s="95"/>
      <c r="H19" s="4"/>
      <c r="I19" s="4"/>
      <c r="J19" s="4"/>
      <c r="K19" s="164"/>
      <c r="L19" s="95"/>
      <c r="M19" s="4"/>
      <c r="N19" s="4"/>
      <c r="O19" s="4"/>
      <c r="P19" s="164"/>
      <c r="Q19" s="15"/>
      <c r="R19" s="5"/>
      <c r="S19" s="5"/>
      <c r="T19" s="5"/>
      <c r="U19" s="53"/>
      <c r="V19" s="84">
        <v>1</v>
      </c>
      <c r="W19" s="5">
        <v>1</v>
      </c>
      <c r="X19" s="5">
        <v>0</v>
      </c>
      <c r="Y19" s="5" t="s">
        <v>26</v>
      </c>
      <c r="Z19" s="53">
        <v>2</v>
      </c>
      <c r="AA19" s="181"/>
      <c r="AB19" s="5"/>
      <c r="AC19" s="5"/>
      <c r="AD19" s="5"/>
      <c r="AE19" s="22"/>
      <c r="AF19" s="15"/>
      <c r="AG19" s="5"/>
      <c r="AH19" s="5"/>
      <c r="AI19" s="5"/>
      <c r="AJ19" s="53"/>
      <c r="AK19" s="181"/>
      <c r="AL19" s="5"/>
      <c r="AM19" s="5"/>
      <c r="AN19" s="5"/>
      <c r="AO19" s="22"/>
      <c r="AP19" s="68"/>
      <c r="AQ19" s="60"/>
    </row>
    <row r="20" spans="2:43" ht="14.25">
      <c r="B20" s="56" t="s">
        <v>87</v>
      </c>
      <c r="C20" s="64" t="s">
        <v>175</v>
      </c>
      <c r="D20" s="47" t="s">
        <v>10</v>
      </c>
      <c r="E20" s="5">
        <f t="shared" si="0"/>
        <v>3</v>
      </c>
      <c r="F20" s="53">
        <f t="shared" si="1"/>
        <v>4</v>
      </c>
      <c r="G20" s="95"/>
      <c r="H20" s="4"/>
      <c r="I20" s="4"/>
      <c r="J20" s="4"/>
      <c r="K20" s="164"/>
      <c r="L20" s="95"/>
      <c r="M20" s="4"/>
      <c r="N20" s="4"/>
      <c r="O20" s="4"/>
      <c r="P20" s="164"/>
      <c r="Q20" s="15"/>
      <c r="R20" s="5"/>
      <c r="S20" s="5"/>
      <c r="T20" s="5"/>
      <c r="U20" s="53"/>
      <c r="V20" s="84">
        <v>0</v>
      </c>
      <c r="W20" s="5">
        <v>1</v>
      </c>
      <c r="X20" s="5">
        <v>2</v>
      </c>
      <c r="Y20" s="5" t="s">
        <v>26</v>
      </c>
      <c r="Z20" s="53">
        <v>4</v>
      </c>
      <c r="AA20" s="181"/>
      <c r="AB20" s="5"/>
      <c r="AC20" s="5"/>
      <c r="AD20" s="5"/>
      <c r="AE20" s="22"/>
      <c r="AF20" s="15"/>
      <c r="AG20" s="5"/>
      <c r="AH20" s="5"/>
      <c r="AI20" s="5"/>
      <c r="AJ20" s="53"/>
      <c r="AK20" s="181"/>
      <c r="AL20" s="5"/>
      <c r="AM20" s="5"/>
      <c r="AN20" s="5"/>
      <c r="AO20" s="22"/>
      <c r="AP20" s="68"/>
      <c r="AQ20" s="60"/>
    </row>
    <row r="21" spans="2:43" ht="14.25">
      <c r="B21" s="56" t="s">
        <v>88</v>
      </c>
      <c r="C21" s="64" t="s">
        <v>176</v>
      </c>
      <c r="D21" s="47" t="s">
        <v>11</v>
      </c>
      <c r="E21" s="5">
        <f t="shared" si="0"/>
        <v>2</v>
      </c>
      <c r="F21" s="53">
        <f t="shared" si="1"/>
        <v>4</v>
      </c>
      <c r="G21" s="95"/>
      <c r="H21" s="4"/>
      <c r="I21" s="4"/>
      <c r="J21" s="4"/>
      <c r="K21" s="164"/>
      <c r="L21" s="95"/>
      <c r="M21" s="4"/>
      <c r="N21" s="4"/>
      <c r="O21" s="4"/>
      <c r="P21" s="164"/>
      <c r="Q21" s="15"/>
      <c r="R21" s="5"/>
      <c r="S21" s="5"/>
      <c r="T21" s="5"/>
      <c r="U21" s="53"/>
      <c r="V21" s="84"/>
      <c r="W21" s="5"/>
      <c r="X21" s="5"/>
      <c r="Y21" s="5"/>
      <c r="Z21" s="53"/>
      <c r="AA21" s="181">
        <v>0</v>
      </c>
      <c r="AB21" s="5">
        <v>0</v>
      </c>
      <c r="AC21" s="5">
        <v>2</v>
      </c>
      <c r="AD21" s="5" t="s">
        <v>26</v>
      </c>
      <c r="AE21" s="22">
        <v>4</v>
      </c>
      <c r="AF21" s="15"/>
      <c r="AG21" s="5"/>
      <c r="AH21" s="5"/>
      <c r="AI21" s="5"/>
      <c r="AJ21" s="53"/>
      <c r="AK21" s="181"/>
      <c r="AL21" s="5"/>
      <c r="AM21" s="5"/>
      <c r="AN21" s="5"/>
      <c r="AO21" s="22"/>
      <c r="AP21" s="68"/>
      <c r="AQ21" s="60"/>
    </row>
    <row r="22" spans="2:43" ht="14.25">
      <c r="B22" s="56" t="s">
        <v>89</v>
      </c>
      <c r="C22" s="64" t="s">
        <v>177</v>
      </c>
      <c r="D22" s="47" t="s">
        <v>12</v>
      </c>
      <c r="E22" s="5">
        <f t="shared" si="0"/>
        <v>2</v>
      </c>
      <c r="F22" s="53">
        <f t="shared" si="1"/>
        <v>2</v>
      </c>
      <c r="G22" s="95"/>
      <c r="H22" s="4"/>
      <c r="I22" s="4"/>
      <c r="J22" s="4"/>
      <c r="K22" s="164"/>
      <c r="L22" s="95"/>
      <c r="M22" s="4"/>
      <c r="N22" s="4"/>
      <c r="O22" s="4"/>
      <c r="P22" s="164"/>
      <c r="Q22" s="15"/>
      <c r="R22" s="5"/>
      <c r="S22" s="5"/>
      <c r="T22" s="5"/>
      <c r="U22" s="53"/>
      <c r="V22" s="84"/>
      <c r="W22" s="5"/>
      <c r="X22" s="5"/>
      <c r="Y22" s="5"/>
      <c r="Z22" s="53"/>
      <c r="AA22" s="181"/>
      <c r="AB22" s="5"/>
      <c r="AC22" s="5"/>
      <c r="AD22" s="5"/>
      <c r="AE22" s="22"/>
      <c r="AF22" s="15">
        <v>1</v>
      </c>
      <c r="AG22" s="5">
        <v>1</v>
      </c>
      <c r="AH22" s="5">
        <v>0</v>
      </c>
      <c r="AI22" s="5" t="s">
        <v>20</v>
      </c>
      <c r="AJ22" s="53">
        <v>2</v>
      </c>
      <c r="AK22" s="181"/>
      <c r="AL22" s="5"/>
      <c r="AM22" s="5"/>
      <c r="AN22" s="5"/>
      <c r="AO22" s="22"/>
      <c r="AP22" s="68"/>
      <c r="AQ22" s="60"/>
    </row>
    <row r="23" spans="1:43" ht="14.25">
      <c r="A23" s="11"/>
      <c r="B23" s="56" t="s">
        <v>90</v>
      </c>
      <c r="C23" s="64" t="s">
        <v>178</v>
      </c>
      <c r="D23" s="47" t="s">
        <v>13</v>
      </c>
      <c r="E23" s="5">
        <f t="shared" si="0"/>
        <v>3</v>
      </c>
      <c r="F23" s="53">
        <f t="shared" si="1"/>
        <v>3</v>
      </c>
      <c r="G23" s="95"/>
      <c r="H23" s="4"/>
      <c r="I23" s="4"/>
      <c r="J23" s="4"/>
      <c r="K23" s="164"/>
      <c r="L23" s="95"/>
      <c r="M23" s="4"/>
      <c r="N23" s="4"/>
      <c r="O23" s="4"/>
      <c r="P23" s="164"/>
      <c r="Q23" s="15"/>
      <c r="R23" s="5"/>
      <c r="S23" s="5"/>
      <c r="T23" s="5"/>
      <c r="U23" s="53"/>
      <c r="V23" s="84"/>
      <c r="W23" s="5"/>
      <c r="X23" s="5"/>
      <c r="Y23" s="5"/>
      <c r="Z23" s="53"/>
      <c r="AA23" s="181"/>
      <c r="AB23" s="5"/>
      <c r="AC23" s="5"/>
      <c r="AD23" s="5"/>
      <c r="AE23" s="22"/>
      <c r="AF23" s="15">
        <v>2</v>
      </c>
      <c r="AG23" s="5">
        <v>1</v>
      </c>
      <c r="AH23" s="5">
        <v>0</v>
      </c>
      <c r="AI23" s="5" t="s">
        <v>26</v>
      </c>
      <c r="AJ23" s="53">
        <v>3</v>
      </c>
      <c r="AK23" s="181"/>
      <c r="AL23" s="5"/>
      <c r="AM23" s="5"/>
      <c r="AN23" s="5"/>
      <c r="AO23" s="22"/>
      <c r="AP23" s="68"/>
      <c r="AQ23" s="60"/>
    </row>
    <row r="24" spans="2:43" ht="14.25">
      <c r="B24" s="56" t="s">
        <v>91</v>
      </c>
      <c r="C24" s="64" t="s">
        <v>179</v>
      </c>
      <c r="D24" s="47" t="s">
        <v>25</v>
      </c>
      <c r="E24" s="5">
        <f t="shared" si="0"/>
        <v>2</v>
      </c>
      <c r="F24" s="53">
        <f t="shared" si="1"/>
        <v>2</v>
      </c>
      <c r="G24" s="95"/>
      <c r="H24" s="4"/>
      <c r="I24" s="4"/>
      <c r="J24" s="4"/>
      <c r="K24" s="164"/>
      <c r="L24" s="95"/>
      <c r="M24" s="4"/>
      <c r="N24" s="4"/>
      <c r="O24" s="4"/>
      <c r="P24" s="164"/>
      <c r="Q24" s="15"/>
      <c r="R24" s="5"/>
      <c r="S24" s="5"/>
      <c r="T24" s="5"/>
      <c r="U24" s="53"/>
      <c r="V24" s="84"/>
      <c r="W24" s="5"/>
      <c r="X24" s="5"/>
      <c r="Y24" s="5"/>
      <c r="Z24" s="53"/>
      <c r="AA24" s="181">
        <v>0</v>
      </c>
      <c r="AB24" s="5">
        <v>0</v>
      </c>
      <c r="AC24" s="5">
        <v>2</v>
      </c>
      <c r="AD24" s="5" t="s">
        <v>26</v>
      </c>
      <c r="AE24" s="22">
        <v>2</v>
      </c>
      <c r="AF24" s="15"/>
      <c r="AG24" s="5"/>
      <c r="AH24" s="5"/>
      <c r="AI24" s="5"/>
      <c r="AJ24" s="53"/>
      <c r="AK24" s="181"/>
      <c r="AL24" s="5"/>
      <c r="AM24" s="5"/>
      <c r="AN24" s="5"/>
      <c r="AO24" s="22"/>
      <c r="AP24" s="68" t="s">
        <v>30</v>
      </c>
      <c r="AQ24" s="60"/>
    </row>
    <row r="25" spans="2:43" ht="14.25">
      <c r="B25" s="56" t="s">
        <v>92</v>
      </c>
      <c r="C25" s="65" t="s">
        <v>180</v>
      </c>
      <c r="D25" s="48" t="s">
        <v>229</v>
      </c>
      <c r="E25" s="5">
        <f t="shared" si="0"/>
        <v>2</v>
      </c>
      <c r="F25" s="53">
        <f t="shared" si="1"/>
        <v>5</v>
      </c>
      <c r="G25" s="95"/>
      <c r="H25" s="19"/>
      <c r="I25" s="19"/>
      <c r="J25" s="19"/>
      <c r="K25" s="168"/>
      <c r="L25" s="95"/>
      <c r="M25" s="19"/>
      <c r="N25" s="19"/>
      <c r="O25" s="19"/>
      <c r="P25" s="168"/>
      <c r="Q25" s="15"/>
      <c r="R25" s="15"/>
      <c r="S25" s="15"/>
      <c r="T25" s="15"/>
      <c r="U25" s="82"/>
      <c r="V25" s="84"/>
      <c r="W25" s="15"/>
      <c r="X25" s="15"/>
      <c r="Y25" s="15"/>
      <c r="Z25" s="82"/>
      <c r="AA25" s="181"/>
      <c r="AB25" s="15"/>
      <c r="AC25" s="15"/>
      <c r="AD25" s="15"/>
      <c r="AE25" s="100"/>
      <c r="AF25" s="15">
        <v>0</v>
      </c>
      <c r="AG25" s="15">
        <v>0</v>
      </c>
      <c r="AH25" s="15">
        <v>2</v>
      </c>
      <c r="AI25" s="15" t="s">
        <v>26</v>
      </c>
      <c r="AJ25" s="82">
        <v>5</v>
      </c>
      <c r="AK25" s="181"/>
      <c r="AL25" s="15"/>
      <c r="AM25" s="15"/>
      <c r="AN25" s="15"/>
      <c r="AO25" s="100"/>
      <c r="AP25" s="68"/>
      <c r="AQ25" s="60"/>
    </row>
    <row r="26" spans="2:43" ht="12.75">
      <c r="B26" s="137" t="s">
        <v>235</v>
      </c>
      <c r="C26" s="125"/>
      <c r="D26" s="126"/>
      <c r="E26" s="131">
        <f t="shared" si="0"/>
        <v>47</v>
      </c>
      <c r="F26" s="215">
        <f t="shared" si="1"/>
        <v>50</v>
      </c>
      <c r="G26" s="129">
        <f>SUM(G27:G44)</f>
        <v>0</v>
      </c>
      <c r="H26" s="130">
        <f>SUM(H27:H44)</f>
        <v>0</v>
      </c>
      <c r="I26" s="130">
        <f>SUM(I27:I44)</f>
        <v>0</v>
      </c>
      <c r="J26" s="130"/>
      <c r="K26" s="130">
        <f>SUM(K27:K44)</f>
        <v>0</v>
      </c>
      <c r="L26" s="129">
        <f>SUM(L27:L44)</f>
        <v>0</v>
      </c>
      <c r="M26" s="130">
        <f>SUM(M27:M44)</f>
        <v>0</v>
      </c>
      <c r="N26" s="130">
        <f>SUM(N27:N44)</f>
        <v>0</v>
      </c>
      <c r="O26" s="130"/>
      <c r="P26" s="130">
        <f>SUM(P27:P44)</f>
        <v>0</v>
      </c>
      <c r="Q26" s="129">
        <f>SUM(Q27:Q44)</f>
        <v>0</v>
      </c>
      <c r="R26" s="130">
        <f>SUM(R27:R44)</f>
        <v>0</v>
      </c>
      <c r="S26" s="130">
        <f>SUM(S27:S44)</f>
        <v>0</v>
      </c>
      <c r="T26" s="130"/>
      <c r="U26" s="222">
        <f>SUM(U27:U44)</f>
        <v>0</v>
      </c>
      <c r="V26" s="133">
        <f>SUM(V27:V44)</f>
        <v>8</v>
      </c>
      <c r="W26" s="130">
        <f>SUM(W27:W44)</f>
        <v>5</v>
      </c>
      <c r="X26" s="130">
        <f>SUM(X27:X44)</f>
        <v>0</v>
      </c>
      <c r="Y26" s="130"/>
      <c r="Z26" s="130">
        <f>SUM(Z27:Z44)</f>
        <v>14</v>
      </c>
      <c r="AA26" s="129">
        <f>SUM(AA27:AA44)</f>
        <v>8</v>
      </c>
      <c r="AB26" s="130">
        <f>SUM(AB27:AB44)</f>
        <v>5</v>
      </c>
      <c r="AC26" s="130">
        <f>SUM(AC27:AC44)</f>
        <v>3</v>
      </c>
      <c r="AD26" s="130"/>
      <c r="AE26" s="130">
        <f>SUM(AE27:AE44)</f>
        <v>18</v>
      </c>
      <c r="AF26" s="129">
        <f>SUM(AF27:AF44)</f>
        <v>6</v>
      </c>
      <c r="AG26" s="130">
        <f>SUM(AG27:AG44)</f>
        <v>4</v>
      </c>
      <c r="AH26" s="130">
        <f>SUM(AH27:AH44)</f>
        <v>8</v>
      </c>
      <c r="AI26" s="130"/>
      <c r="AJ26" s="130">
        <f>SUM(AJ27:AJ44)</f>
        <v>18</v>
      </c>
      <c r="AK26" s="129">
        <f>SUM(AK27:AK44)</f>
        <v>0</v>
      </c>
      <c r="AL26" s="130">
        <f>SUM(AL27:AL44)</f>
        <v>0</v>
      </c>
      <c r="AM26" s="130">
        <f>SUM(AM27:AM44)</f>
        <v>0</v>
      </c>
      <c r="AN26" s="130"/>
      <c r="AO26" s="223">
        <f>SUM(AO27:AO44)</f>
        <v>0</v>
      </c>
      <c r="AP26" s="135"/>
      <c r="AQ26" s="136"/>
    </row>
    <row r="27" spans="1:43" ht="14.25">
      <c r="A27" s="11"/>
      <c r="B27" s="56" t="s">
        <v>93</v>
      </c>
      <c r="C27" s="64" t="s">
        <v>182</v>
      </c>
      <c r="D27" s="47" t="s">
        <v>42</v>
      </c>
      <c r="E27" s="5">
        <f t="shared" si="0"/>
        <v>2</v>
      </c>
      <c r="F27" s="53">
        <f t="shared" si="1"/>
        <v>2</v>
      </c>
      <c r="G27" s="95"/>
      <c r="H27" s="4"/>
      <c r="I27" s="4"/>
      <c r="J27" s="4"/>
      <c r="K27" s="164"/>
      <c r="L27" s="95"/>
      <c r="M27" s="4"/>
      <c r="N27" s="4"/>
      <c r="O27" s="4"/>
      <c r="P27" s="164"/>
      <c r="Q27" s="15"/>
      <c r="R27" s="5"/>
      <c r="S27" s="5"/>
      <c r="T27" s="5"/>
      <c r="U27" s="53"/>
      <c r="V27" s="84">
        <v>1</v>
      </c>
      <c r="W27" s="5">
        <v>1</v>
      </c>
      <c r="X27" s="5">
        <v>0</v>
      </c>
      <c r="Y27" s="5" t="s">
        <v>20</v>
      </c>
      <c r="Z27" s="53">
        <v>2</v>
      </c>
      <c r="AA27" s="181"/>
      <c r="AB27" s="5"/>
      <c r="AC27" s="5"/>
      <c r="AD27" s="5"/>
      <c r="AE27" s="22"/>
      <c r="AF27" s="15"/>
      <c r="AG27" s="5"/>
      <c r="AH27" s="5"/>
      <c r="AI27" s="5"/>
      <c r="AJ27" s="53"/>
      <c r="AK27" s="181"/>
      <c r="AL27" s="5"/>
      <c r="AM27" s="5"/>
      <c r="AN27" s="5"/>
      <c r="AO27" s="22"/>
      <c r="AP27" s="67"/>
      <c r="AQ27" s="62"/>
    </row>
    <row r="28" spans="1:43" ht="14.25">
      <c r="A28" s="11"/>
      <c r="B28" s="56" t="s">
        <v>94</v>
      </c>
      <c r="C28" s="64" t="s">
        <v>183</v>
      </c>
      <c r="D28" s="47" t="s">
        <v>158</v>
      </c>
      <c r="E28" s="5">
        <f>SUM(G28:I28,L28:N28,Q28:S28,V28:X28,AA28:AC28,AF28:AH28,AK28:AM28)</f>
        <v>2</v>
      </c>
      <c r="F28" s="53">
        <f>SUM(K28,P28,U28,Z28,AE28,AJ28,AO28)</f>
        <v>2</v>
      </c>
      <c r="G28" s="95"/>
      <c r="H28" s="4"/>
      <c r="I28" s="4"/>
      <c r="J28" s="4"/>
      <c r="K28" s="164"/>
      <c r="L28" s="95"/>
      <c r="M28" s="4"/>
      <c r="N28" s="4"/>
      <c r="O28" s="4"/>
      <c r="P28" s="164"/>
      <c r="Q28" s="15"/>
      <c r="R28" s="5"/>
      <c r="S28" s="5"/>
      <c r="T28" s="5"/>
      <c r="U28" s="53"/>
      <c r="V28" s="84"/>
      <c r="W28" s="5"/>
      <c r="X28" s="5"/>
      <c r="Y28" s="5"/>
      <c r="Z28" s="53"/>
      <c r="AA28" s="181">
        <v>1</v>
      </c>
      <c r="AB28" s="5">
        <v>1</v>
      </c>
      <c r="AC28" s="5">
        <v>0</v>
      </c>
      <c r="AD28" s="5" t="s">
        <v>20</v>
      </c>
      <c r="AE28" s="22">
        <v>2</v>
      </c>
      <c r="AF28" s="15"/>
      <c r="AG28" s="5"/>
      <c r="AH28" s="5"/>
      <c r="AI28" s="5"/>
      <c r="AJ28" s="53"/>
      <c r="AK28" s="181"/>
      <c r="AL28" s="5"/>
      <c r="AM28" s="5"/>
      <c r="AN28" s="5"/>
      <c r="AO28" s="22"/>
      <c r="AP28" s="67" t="s">
        <v>93</v>
      </c>
      <c r="AQ28" s="62"/>
    </row>
    <row r="29" spans="1:43" ht="14.25">
      <c r="A29" s="11"/>
      <c r="B29" s="56" t="s">
        <v>95</v>
      </c>
      <c r="C29" s="64" t="s">
        <v>209</v>
      </c>
      <c r="D29" s="47" t="s">
        <v>210</v>
      </c>
      <c r="E29" s="5">
        <f t="shared" si="0"/>
        <v>4</v>
      </c>
      <c r="F29" s="53">
        <f t="shared" si="1"/>
        <v>5</v>
      </c>
      <c r="G29" s="95"/>
      <c r="H29" s="4"/>
      <c r="I29" s="4"/>
      <c r="J29" s="4"/>
      <c r="K29" s="164"/>
      <c r="L29" s="95"/>
      <c r="M29" s="4"/>
      <c r="N29" s="4"/>
      <c r="O29" s="4"/>
      <c r="P29" s="164"/>
      <c r="Q29" s="15"/>
      <c r="R29" s="5"/>
      <c r="S29" s="5"/>
      <c r="T29" s="5"/>
      <c r="U29" s="53"/>
      <c r="V29" s="84">
        <v>4</v>
      </c>
      <c r="W29" s="5">
        <v>0</v>
      </c>
      <c r="X29" s="5">
        <v>0</v>
      </c>
      <c r="Y29" s="5" t="s">
        <v>20</v>
      </c>
      <c r="Z29" s="53">
        <v>5</v>
      </c>
      <c r="AA29" s="181"/>
      <c r="AB29" s="5"/>
      <c r="AC29" s="5"/>
      <c r="AD29" s="5"/>
      <c r="AE29" s="22"/>
      <c r="AF29" s="15"/>
      <c r="AG29" s="5"/>
      <c r="AH29" s="5"/>
      <c r="AI29" s="5"/>
      <c r="AJ29" s="53"/>
      <c r="AK29" s="181"/>
      <c r="AL29" s="5"/>
      <c r="AM29" s="5"/>
      <c r="AN29" s="5"/>
      <c r="AO29" s="22"/>
      <c r="AP29" s="68"/>
      <c r="AQ29" s="62"/>
    </row>
    <row r="30" spans="1:43" ht="14.25">
      <c r="A30" s="11"/>
      <c r="B30" s="56" t="s">
        <v>96</v>
      </c>
      <c r="C30" s="64" t="s">
        <v>211</v>
      </c>
      <c r="D30" s="255" t="s">
        <v>212</v>
      </c>
      <c r="E30" s="5">
        <f t="shared" si="0"/>
        <v>2</v>
      </c>
      <c r="F30" s="53">
        <f t="shared" si="1"/>
        <v>2</v>
      </c>
      <c r="G30" s="95"/>
      <c r="H30" s="4"/>
      <c r="I30" s="4"/>
      <c r="J30" s="4"/>
      <c r="K30" s="164"/>
      <c r="L30" s="95"/>
      <c r="M30" s="4"/>
      <c r="N30" s="4"/>
      <c r="O30" s="4"/>
      <c r="P30" s="164"/>
      <c r="Q30" s="15"/>
      <c r="R30" s="5"/>
      <c r="S30" s="5"/>
      <c r="T30" s="5"/>
      <c r="U30" s="53"/>
      <c r="V30" s="251"/>
      <c r="W30" s="236"/>
      <c r="X30" s="236"/>
      <c r="Y30" s="236"/>
      <c r="Z30" s="237"/>
      <c r="AA30" s="256">
        <v>2</v>
      </c>
      <c r="AB30" s="257">
        <v>0</v>
      </c>
      <c r="AC30" s="257">
        <v>0</v>
      </c>
      <c r="AD30" s="257" t="s">
        <v>20</v>
      </c>
      <c r="AE30" s="258">
        <v>2</v>
      </c>
      <c r="AF30" s="235"/>
      <c r="AG30" s="236"/>
      <c r="AH30" s="236"/>
      <c r="AI30" s="236"/>
      <c r="AJ30" s="237"/>
      <c r="AK30" s="181"/>
      <c r="AL30" s="5"/>
      <c r="AM30" s="5"/>
      <c r="AN30" s="5"/>
      <c r="AO30" s="22"/>
      <c r="AP30" s="68" t="s">
        <v>94</v>
      </c>
      <c r="AQ30" s="60"/>
    </row>
    <row r="31" spans="1:43" s="239" customFormat="1" ht="14.25">
      <c r="A31" s="264"/>
      <c r="B31" s="56" t="s">
        <v>97</v>
      </c>
      <c r="C31" s="64" t="s">
        <v>213</v>
      </c>
      <c r="D31" s="265" t="s">
        <v>214</v>
      </c>
      <c r="E31" s="43">
        <f t="shared" si="0"/>
        <v>2</v>
      </c>
      <c r="F31" s="241">
        <f t="shared" si="1"/>
        <v>2</v>
      </c>
      <c r="G31" s="242"/>
      <c r="H31" s="36"/>
      <c r="I31" s="36"/>
      <c r="J31" s="36"/>
      <c r="K31" s="243"/>
      <c r="L31" s="242"/>
      <c r="M31" s="36"/>
      <c r="N31" s="36"/>
      <c r="O31" s="36"/>
      <c r="P31" s="243"/>
      <c r="Q31" s="244"/>
      <c r="R31" s="43"/>
      <c r="S31" s="43"/>
      <c r="T31" s="43"/>
      <c r="U31" s="241"/>
      <c r="V31" s="266"/>
      <c r="W31" s="267"/>
      <c r="X31" s="267"/>
      <c r="Y31" s="267"/>
      <c r="Z31" s="268"/>
      <c r="AA31" s="234"/>
      <c r="AB31" s="236"/>
      <c r="AC31" s="236"/>
      <c r="AD31" s="236"/>
      <c r="AE31" s="252"/>
      <c r="AF31" s="269">
        <v>2</v>
      </c>
      <c r="AG31" s="267">
        <v>0</v>
      </c>
      <c r="AH31" s="267">
        <v>0</v>
      </c>
      <c r="AI31" s="267" t="s">
        <v>20</v>
      </c>
      <c r="AJ31" s="268">
        <v>2</v>
      </c>
      <c r="AK31" s="246"/>
      <c r="AL31" s="43"/>
      <c r="AM31" s="43"/>
      <c r="AN31" s="43"/>
      <c r="AO31" s="247"/>
      <c r="AP31" s="68"/>
      <c r="AQ31" s="60"/>
    </row>
    <row r="32" spans="1:44" ht="14.25">
      <c r="A32" s="11"/>
      <c r="B32" s="56" t="s">
        <v>98</v>
      </c>
      <c r="C32" s="64" t="s">
        <v>215</v>
      </c>
      <c r="D32" s="255" t="s">
        <v>231</v>
      </c>
      <c r="E32" s="5">
        <f t="shared" si="0"/>
        <v>2</v>
      </c>
      <c r="F32" s="53">
        <f t="shared" si="1"/>
        <v>2</v>
      </c>
      <c r="G32" s="95"/>
      <c r="H32" s="4"/>
      <c r="I32" s="4"/>
      <c r="J32" s="4"/>
      <c r="K32" s="164"/>
      <c r="L32" s="95"/>
      <c r="M32" s="4"/>
      <c r="N32" s="4"/>
      <c r="O32" s="4"/>
      <c r="P32" s="164"/>
      <c r="Q32" s="15"/>
      <c r="R32" s="5"/>
      <c r="S32" s="5"/>
      <c r="T32" s="5"/>
      <c r="U32" s="53"/>
      <c r="V32" s="259"/>
      <c r="W32" s="257"/>
      <c r="X32" s="257"/>
      <c r="Y32" s="257"/>
      <c r="Z32" s="260"/>
      <c r="AA32" s="234"/>
      <c r="AB32" s="236"/>
      <c r="AC32" s="236"/>
      <c r="AD32" s="236"/>
      <c r="AE32" s="252"/>
      <c r="AF32" s="261">
        <v>0</v>
      </c>
      <c r="AG32" s="257">
        <v>0</v>
      </c>
      <c r="AH32" s="257">
        <v>2</v>
      </c>
      <c r="AI32" s="257" t="s">
        <v>26</v>
      </c>
      <c r="AJ32" s="260">
        <v>2</v>
      </c>
      <c r="AK32" s="181"/>
      <c r="AL32" s="5"/>
      <c r="AM32" s="5"/>
      <c r="AN32" s="5"/>
      <c r="AO32" s="22"/>
      <c r="AP32" s="68"/>
      <c r="AQ32" s="60"/>
      <c r="AR32" s="11"/>
    </row>
    <row r="33" spans="1:44" ht="14.25">
      <c r="A33" s="11"/>
      <c r="B33" s="56" t="s">
        <v>99</v>
      </c>
      <c r="C33" s="64" t="s">
        <v>216</v>
      </c>
      <c r="D33" s="255" t="s">
        <v>217</v>
      </c>
      <c r="E33" s="5">
        <f t="shared" si="0"/>
        <v>4</v>
      </c>
      <c r="F33" s="53">
        <f t="shared" si="1"/>
        <v>5</v>
      </c>
      <c r="G33" s="95"/>
      <c r="H33" s="4"/>
      <c r="I33" s="4"/>
      <c r="J33" s="4"/>
      <c r="K33" s="164"/>
      <c r="L33" s="95"/>
      <c r="M33" s="4"/>
      <c r="N33" s="4"/>
      <c r="O33" s="4"/>
      <c r="P33" s="164"/>
      <c r="Q33" s="15"/>
      <c r="R33" s="5"/>
      <c r="S33" s="5"/>
      <c r="T33" s="5"/>
      <c r="U33" s="53"/>
      <c r="V33" s="251"/>
      <c r="W33" s="236"/>
      <c r="X33" s="236"/>
      <c r="Y33" s="236"/>
      <c r="Z33" s="237"/>
      <c r="AA33" s="256">
        <v>3</v>
      </c>
      <c r="AB33" s="257">
        <v>0</v>
      </c>
      <c r="AC33" s="257">
        <v>1</v>
      </c>
      <c r="AD33" s="257" t="s">
        <v>20</v>
      </c>
      <c r="AE33" s="258">
        <v>5</v>
      </c>
      <c r="AF33" s="235"/>
      <c r="AG33" s="236"/>
      <c r="AH33" s="236"/>
      <c r="AI33" s="236"/>
      <c r="AJ33" s="237"/>
      <c r="AK33" s="181"/>
      <c r="AL33" s="5"/>
      <c r="AM33" s="5"/>
      <c r="AN33" s="5"/>
      <c r="AO33" s="22"/>
      <c r="AP33" s="68"/>
      <c r="AQ33" s="60"/>
      <c r="AR33" s="11"/>
    </row>
    <row r="34" spans="1:44" ht="14.25">
      <c r="A34" s="11"/>
      <c r="B34" s="56" t="s">
        <v>100</v>
      </c>
      <c r="C34" s="64" t="s">
        <v>218</v>
      </c>
      <c r="D34" s="255" t="s">
        <v>219</v>
      </c>
      <c r="E34" s="5">
        <f t="shared" si="0"/>
        <v>2</v>
      </c>
      <c r="F34" s="53">
        <f t="shared" si="1"/>
        <v>2</v>
      </c>
      <c r="G34" s="95"/>
      <c r="H34" s="4"/>
      <c r="I34" s="4"/>
      <c r="J34" s="4"/>
      <c r="K34" s="164"/>
      <c r="L34" s="95"/>
      <c r="M34" s="4"/>
      <c r="N34" s="4"/>
      <c r="O34" s="4"/>
      <c r="P34" s="164"/>
      <c r="Q34" s="15"/>
      <c r="R34" s="5"/>
      <c r="S34" s="5"/>
      <c r="T34" s="5"/>
      <c r="U34" s="53"/>
      <c r="V34" s="259">
        <v>2</v>
      </c>
      <c r="W34" s="257">
        <v>0</v>
      </c>
      <c r="X34" s="257">
        <v>0</v>
      </c>
      <c r="Y34" s="257" t="s">
        <v>20</v>
      </c>
      <c r="Z34" s="260">
        <v>2</v>
      </c>
      <c r="AA34" s="234"/>
      <c r="AB34" s="236"/>
      <c r="AC34" s="236"/>
      <c r="AD34" s="236"/>
      <c r="AE34" s="252"/>
      <c r="AF34" s="235"/>
      <c r="AG34" s="236"/>
      <c r="AH34" s="236"/>
      <c r="AI34" s="236"/>
      <c r="AJ34" s="237"/>
      <c r="AK34" s="181"/>
      <c r="AL34" s="5"/>
      <c r="AM34" s="5"/>
      <c r="AN34" s="5"/>
      <c r="AO34" s="22"/>
      <c r="AP34" s="68"/>
      <c r="AQ34" s="60"/>
      <c r="AR34" s="11"/>
    </row>
    <row r="35" spans="2:43" ht="14.25">
      <c r="B35" s="56" t="s">
        <v>103</v>
      </c>
      <c r="C35" s="64" t="s">
        <v>220</v>
      </c>
      <c r="D35" s="255" t="s">
        <v>221</v>
      </c>
      <c r="E35" s="5">
        <f t="shared" si="0"/>
        <v>2</v>
      </c>
      <c r="F35" s="53">
        <f t="shared" si="1"/>
        <v>2</v>
      </c>
      <c r="G35" s="95"/>
      <c r="H35" s="4"/>
      <c r="I35" s="4"/>
      <c r="J35" s="4"/>
      <c r="K35" s="164"/>
      <c r="L35" s="95"/>
      <c r="M35" s="4"/>
      <c r="N35" s="4"/>
      <c r="O35" s="4"/>
      <c r="P35" s="164"/>
      <c r="Q35" s="15"/>
      <c r="R35" s="5"/>
      <c r="S35" s="5"/>
      <c r="T35" s="5"/>
      <c r="U35" s="53"/>
      <c r="V35" s="251"/>
      <c r="W35" s="236"/>
      <c r="X35" s="236"/>
      <c r="Y35" s="236"/>
      <c r="Z35" s="237"/>
      <c r="AA35" s="256">
        <v>0</v>
      </c>
      <c r="AB35" s="257">
        <v>0</v>
      </c>
      <c r="AC35" s="257">
        <v>2</v>
      </c>
      <c r="AD35" s="257" t="s">
        <v>26</v>
      </c>
      <c r="AE35" s="258">
        <v>2</v>
      </c>
      <c r="AF35" s="235"/>
      <c r="AG35" s="236"/>
      <c r="AH35" s="236"/>
      <c r="AI35" s="236"/>
      <c r="AJ35" s="237"/>
      <c r="AK35" s="181"/>
      <c r="AL35" s="5"/>
      <c r="AM35" s="5"/>
      <c r="AN35" s="5"/>
      <c r="AO35" s="22"/>
      <c r="AP35" s="68"/>
      <c r="AQ35" s="60"/>
    </row>
    <row r="36" spans="2:43" ht="14.25">
      <c r="B36" s="56" t="s">
        <v>104</v>
      </c>
      <c r="C36" s="64" t="s">
        <v>222</v>
      </c>
      <c r="D36" s="255" t="s">
        <v>223</v>
      </c>
      <c r="E36" s="5">
        <f t="shared" si="0"/>
        <v>2</v>
      </c>
      <c r="F36" s="53">
        <f t="shared" si="1"/>
        <v>2</v>
      </c>
      <c r="G36" s="95"/>
      <c r="H36" s="4"/>
      <c r="I36" s="4"/>
      <c r="J36" s="4"/>
      <c r="K36" s="164"/>
      <c r="L36" s="95"/>
      <c r="M36" s="4"/>
      <c r="N36" s="4"/>
      <c r="O36" s="4"/>
      <c r="P36" s="164"/>
      <c r="Q36" s="15"/>
      <c r="R36" s="5"/>
      <c r="S36" s="5"/>
      <c r="T36" s="5"/>
      <c r="U36" s="53"/>
      <c r="V36" s="251"/>
      <c r="W36" s="236"/>
      <c r="X36" s="236"/>
      <c r="Y36" s="236"/>
      <c r="Z36" s="237"/>
      <c r="AA36" s="234"/>
      <c r="AB36" s="236"/>
      <c r="AC36" s="236"/>
      <c r="AD36" s="236"/>
      <c r="AE36" s="252"/>
      <c r="AF36" s="261">
        <v>2</v>
      </c>
      <c r="AG36" s="257">
        <v>0</v>
      </c>
      <c r="AH36" s="257">
        <v>0</v>
      </c>
      <c r="AI36" s="257" t="s">
        <v>20</v>
      </c>
      <c r="AJ36" s="260">
        <v>2</v>
      </c>
      <c r="AK36" s="181"/>
      <c r="AL36" s="5"/>
      <c r="AM36" s="5"/>
      <c r="AN36" s="5"/>
      <c r="AO36" s="22"/>
      <c r="AP36" s="68"/>
      <c r="AQ36" s="60"/>
    </row>
    <row r="37" spans="2:43" s="239" customFormat="1" ht="14.25">
      <c r="B37" s="56" t="s">
        <v>105</v>
      </c>
      <c r="C37" s="64" t="s">
        <v>224</v>
      </c>
      <c r="D37" s="265" t="s">
        <v>225</v>
      </c>
      <c r="E37" s="43">
        <f t="shared" si="0"/>
        <v>2</v>
      </c>
      <c r="F37" s="241">
        <f t="shared" si="1"/>
        <v>2</v>
      </c>
      <c r="G37" s="242"/>
      <c r="H37" s="36"/>
      <c r="I37" s="36"/>
      <c r="J37" s="36"/>
      <c r="K37" s="243"/>
      <c r="L37" s="242"/>
      <c r="M37" s="36"/>
      <c r="N37" s="36"/>
      <c r="O37" s="36"/>
      <c r="P37" s="243"/>
      <c r="Q37" s="244"/>
      <c r="R37" s="43"/>
      <c r="S37" s="43"/>
      <c r="T37" s="43"/>
      <c r="U37" s="241"/>
      <c r="V37" s="251"/>
      <c r="W37" s="236"/>
      <c r="X37" s="236"/>
      <c r="Y37" s="236"/>
      <c r="Z37" s="237"/>
      <c r="AA37" s="234"/>
      <c r="AB37" s="236"/>
      <c r="AC37" s="236"/>
      <c r="AD37" s="236"/>
      <c r="AE37" s="252"/>
      <c r="AF37" s="269">
        <v>0</v>
      </c>
      <c r="AG37" s="267">
        <v>0</v>
      </c>
      <c r="AH37" s="267">
        <v>2</v>
      </c>
      <c r="AI37" s="267" t="s">
        <v>26</v>
      </c>
      <c r="AJ37" s="268">
        <v>2</v>
      </c>
      <c r="AK37" s="246"/>
      <c r="AL37" s="43"/>
      <c r="AM37" s="43"/>
      <c r="AN37" s="43"/>
      <c r="AO37" s="247"/>
      <c r="AP37" s="68"/>
      <c r="AQ37" s="60"/>
    </row>
    <row r="38" spans="2:43" ht="14.25">
      <c r="B38" s="56" t="s">
        <v>106</v>
      </c>
      <c r="C38" s="64"/>
      <c r="D38" s="47" t="s">
        <v>157</v>
      </c>
      <c r="E38" s="5">
        <f>SUM(G38:I38,L38:N38,Q38:S38,V38:X38,AA38:AC38,AF38:AH38,AK38:AM38)</f>
        <v>2</v>
      </c>
      <c r="F38" s="53">
        <f>SUM(K38,P38,U38,Z38,AE38,AJ38,AO38)</f>
        <v>2</v>
      </c>
      <c r="G38" s="95"/>
      <c r="H38" s="4"/>
      <c r="I38" s="4"/>
      <c r="J38" s="4"/>
      <c r="K38" s="164"/>
      <c r="L38" s="95"/>
      <c r="M38" s="4"/>
      <c r="N38" s="4"/>
      <c r="O38" s="4"/>
      <c r="P38" s="164"/>
      <c r="Q38" s="15"/>
      <c r="R38" s="5"/>
      <c r="S38" s="5"/>
      <c r="T38" s="5"/>
      <c r="U38" s="53"/>
      <c r="V38" s="84">
        <v>0</v>
      </c>
      <c r="W38" s="5">
        <v>2</v>
      </c>
      <c r="X38" s="5">
        <v>0</v>
      </c>
      <c r="Y38" s="5" t="s">
        <v>26</v>
      </c>
      <c r="Z38" s="53">
        <v>2</v>
      </c>
      <c r="AA38" s="181"/>
      <c r="AB38" s="5"/>
      <c r="AC38" s="5"/>
      <c r="AD38" s="5"/>
      <c r="AE38" s="22"/>
      <c r="AF38" s="15"/>
      <c r="AG38" s="5"/>
      <c r="AH38" s="5"/>
      <c r="AI38" s="5"/>
      <c r="AJ38" s="53"/>
      <c r="AK38" s="181"/>
      <c r="AL38" s="5"/>
      <c r="AM38" s="5"/>
      <c r="AN38" s="5"/>
      <c r="AO38" s="22"/>
      <c r="AP38" s="68"/>
      <c r="AQ38" s="60"/>
    </row>
    <row r="39" spans="2:43" ht="14.25">
      <c r="B39" s="56" t="s">
        <v>107</v>
      </c>
      <c r="C39" s="64" t="s">
        <v>160</v>
      </c>
      <c r="D39" s="47" t="s">
        <v>114</v>
      </c>
      <c r="E39" s="5">
        <f t="shared" si="0"/>
        <v>3</v>
      </c>
      <c r="F39" s="53">
        <f t="shared" si="1"/>
        <v>3</v>
      </c>
      <c r="G39" s="95"/>
      <c r="H39" s="4"/>
      <c r="I39" s="4"/>
      <c r="J39" s="4"/>
      <c r="K39" s="164"/>
      <c r="L39" s="95"/>
      <c r="M39" s="4"/>
      <c r="N39" s="4"/>
      <c r="O39" s="4"/>
      <c r="P39" s="164"/>
      <c r="Q39" s="15"/>
      <c r="R39" s="5"/>
      <c r="S39" s="5"/>
      <c r="T39" s="5"/>
      <c r="U39" s="53"/>
      <c r="V39" s="84">
        <v>1</v>
      </c>
      <c r="W39" s="5">
        <v>2</v>
      </c>
      <c r="X39" s="5">
        <v>0</v>
      </c>
      <c r="Y39" s="5" t="s">
        <v>26</v>
      </c>
      <c r="Z39" s="53">
        <v>3</v>
      </c>
      <c r="AA39" s="181"/>
      <c r="AB39" s="5"/>
      <c r="AC39" s="5"/>
      <c r="AD39" s="5"/>
      <c r="AE39" s="22"/>
      <c r="AF39" s="15"/>
      <c r="AG39" s="5"/>
      <c r="AH39" s="5"/>
      <c r="AI39" s="5"/>
      <c r="AJ39" s="53"/>
      <c r="AK39" s="181"/>
      <c r="AL39" s="5"/>
      <c r="AM39" s="5"/>
      <c r="AN39" s="5"/>
      <c r="AO39" s="22"/>
      <c r="AP39" s="69"/>
      <c r="AQ39" s="60"/>
    </row>
    <row r="40" spans="2:43" ht="14.25">
      <c r="B40" s="56" t="s">
        <v>108</v>
      </c>
      <c r="C40" s="64" t="s">
        <v>161</v>
      </c>
      <c r="D40" s="47" t="s">
        <v>115</v>
      </c>
      <c r="E40" s="5">
        <f t="shared" si="0"/>
        <v>3</v>
      </c>
      <c r="F40" s="53">
        <f t="shared" si="1"/>
        <v>4</v>
      </c>
      <c r="G40" s="95"/>
      <c r="H40" s="4"/>
      <c r="I40" s="4"/>
      <c r="J40" s="4"/>
      <c r="K40" s="164"/>
      <c r="L40" s="95"/>
      <c r="M40" s="4"/>
      <c r="N40" s="4"/>
      <c r="O40" s="4"/>
      <c r="P40" s="164"/>
      <c r="Q40" s="15"/>
      <c r="R40" s="5"/>
      <c r="S40" s="5"/>
      <c r="T40" s="5"/>
      <c r="U40" s="53"/>
      <c r="V40" s="84"/>
      <c r="W40" s="5"/>
      <c r="X40" s="5"/>
      <c r="Y40" s="5"/>
      <c r="Z40" s="53"/>
      <c r="AA40" s="181">
        <v>1</v>
      </c>
      <c r="AB40" s="5">
        <v>2</v>
      </c>
      <c r="AC40" s="5">
        <v>0</v>
      </c>
      <c r="AD40" s="5" t="s">
        <v>26</v>
      </c>
      <c r="AE40" s="22">
        <v>4</v>
      </c>
      <c r="AF40" s="15"/>
      <c r="AG40" s="5"/>
      <c r="AH40" s="5"/>
      <c r="AI40" s="5"/>
      <c r="AJ40" s="53"/>
      <c r="AK40" s="181"/>
      <c r="AL40" s="5"/>
      <c r="AM40" s="5"/>
      <c r="AN40" s="5"/>
      <c r="AO40" s="22"/>
      <c r="AP40" s="69"/>
      <c r="AQ40" s="60"/>
    </row>
    <row r="41" spans="2:43" ht="14.25">
      <c r="B41" s="56" t="s">
        <v>109</v>
      </c>
      <c r="C41" s="64" t="s">
        <v>162</v>
      </c>
      <c r="D41" s="47" t="s">
        <v>116</v>
      </c>
      <c r="E41" s="5">
        <f t="shared" si="0"/>
        <v>3</v>
      </c>
      <c r="F41" s="53">
        <f t="shared" si="1"/>
        <v>4</v>
      </c>
      <c r="G41" s="95"/>
      <c r="H41" s="4"/>
      <c r="I41" s="4"/>
      <c r="J41" s="4"/>
      <c r="K41" s="164"/>
      <c r="L41" s="95"/>
      <c r="M41" s="4"/>
      <c r="N41" s="4"/>
      <c r="O41" s="4"/>
      <c r="P41" s="164"/>
      <c r="Q41" s="15"/>
      <c r="R41" s="5"/>
      <c r="S41" s="5"/>
      <c r="T41" s="5"/>
      <c r="U41" s="53"/>
      <c r="V41" s="84"/>
      <c r="W41" s="5"/>
      <c r="X41" s="5"/>
      <c r="Y41" s="5"/>
      <c r="Z41" s="53"/>
      <c r="AA41" s="181"/>
      <c r="AB41" s="5"/>
      <c r="AC41" s="5"/>
      <c r="AD41" s="5"/>
      <c r="AE41" s="22"/>
      <c r="AF41" s="15">
        <v>1</v>
      </c>
      <c r="AG41" s="5">
        <v>2</v>
      </c>
      <c r="AH41" s="5">
        <v>0</v>
      </c>
      <c r="AI41" s="5" t="s">
        <v>26</v>
      </c>
      <c r="AJ41" s="53">
        <v>4</v>
      </c>
      <c r="AK41" s="181"/>
      <c r="AL41" s="5"/>
      <c r="AM41" s="5"/>
      <c r="AN41" s="5"/>
      <c r="AO41" s="22"/>
      <c r="AP41" s="69"/>
      <c r="AQ41" s="60"/>
    </row>
    <row r="42" spans="2:43" ht="14.25">
      <c r="B42" s="56" t="s">
        <v>110</v>
      </c>
      <c r="C42" s="65" t="s">
        <v>163</v>
      </c>
      <c r="D42" s="48" t="s">
        <v>33</v>
      </c>
      <c r="E42" s="5">
        <f t="shared" si="0"/>
        <v>4</v>
      </c>
      <c r="F42" s="53">
        <f t="shared" si="1"/>
        <v>3</v>
      </c>
      <c r="G42" s="95"/>
      <c r="H42" s="4"/>
      <c r="I42" s="4"/>
      <c r="J42" s="4"/>
      <c r="K42" s="164"/>
      <c r="L42" s="95"/>
      <c r="M42" s="4"/>
      <c r="N42" s="4"/>
      <c r="O42" s="4"/>
      <c r="P42" s="164"/>
      <c r="Q42" s="15"/>
      <c r="R42" s="5"/>
      <c r="S42" s="5"/>
      <c r="T42" s="5"/>
      <c r="U42" s="53"/>
      <c r="V42" s="84"/>
      <c r="W42" s="5"/>
      <c r="X42" s="5"/>
      <c r="Y42" s="5"/>
      <c r="Z42" s="53"/>
      <c r="AA42" s="181"/>
      <c r="AB42" s="5"/>
      <c r="AC42" s="5"/>
      <c r="AD42" s="5"/>
      <c r="AE42" s="22"/>
      <c r="AF42" s="15">
        <v>0</v>
      </c>
      <c r="AG42" s="5">
        <v>0</v>
      </c>
      <c r="AH42" s="5">
        <v>4</v>
      </c>
      <c r="AI42" s="5" t="s">
        <v>26</v>
      </c>
      <c r="AJ42" s="53">
        <v>3</v>
      </c>
      <c r="AK42" s="181"/>
      <c r="AL42" s="5"/>
      <c r="AM42" s="5"/>
      <c r="AN42" s="5"/>
      <c r="AO42" s="22"/>
      <c r="AP42" s="69" t="s">
        <v>18</v>
      </c>
      <c r="AQ42" s="227" t="s">
        <v>107</v>
      </c>
    </row>
    <row r="43" spans="2:43" ht="14.25">
      <c r="B43" s="56" t="s">
        <v>111</v>
      </c>
      <c r="C43" s="64"/>
      <c r="D43" s="47" t="s">
        <v>125</v>
      </c>
      <c r="E43" s="5">
        <f t="shared" si="0"/>
        <v>3</v>
      </c>
      <c r="F43" s="53">
        <f t="shared" si="1"/>
        <v>3</v>
      </c>
      <c r="G43" s="95"/>
      <c r="H43" s="4"/>
      <c r="I43" s="4"/>
      <c r="J43" s="4"/>
      <c r="K43" s="164"/>
      <c r="L43" s="95"/>
      <c r="M43" s="4"/>
      <c r="N43" s="4"/>
      <c r="O43" s="4"/>
      <c r="P43" s="164"/>
      <c r="Q43" s="15"/>
      <c r="R43" s="5"/>
      <c r="S43" s="5"/>
      <c r="T43" s="5"/>
      <c r="U43" s="53"/>
      <c r="V43" s="84"/>
      <c r="W43" s="5"/>
      <c r="X43" s="5"/>
      <c r="Y43" s="5"/>
      <c r="Z43" s="53"/>
      <c r="AA43" s="181">
        <v>1</v>
      </c>
      <c r="AB43" s="5">
        <v>2</v>
      </c>
      <c r="AC43" s="5">
        <v>0</v>
      </c>
      <c r="AD43" s="5" t="s">
        <v>26</v>
      </c>
      <c r="AE43" s="22">
        <v>3</v>
      </c>
      <c r="AF43" s="15"/>
      <c r="AG43" s="5"/>
      <c r="AH43" s="5"/>
      <c r="AI43" s="5"/>
      <c r="AJ43" s="53"/>
      <c r="AK43" s="181"/>
      <c r="AL43" s="5"/>
      <c r="AM43" s="5"/>
      <c r="AN43" s="5"/>
      <c r="AO43" s="22"/>
      <c r="AP43" s="68"/>
      <c r="AQ43" s="60"/>
    </row>
    <row r="44" spans="2:43" ht="14.25">
      <c r="B44" s="56" t="s">
        <v>237</v>
      </c>
      <c r="C44" s="64"/>
      <c r="D44" s="47" t="s">
        <v>126</v>
      </c>
      <c r="E44" s="5">
        <f t="shared" si="0"/>
        <v>3</v>
      </c>
      <c r="F44" s="53">
        <f t="shared" si="1"/>
        <v>3</v>
      </c>
      <c r="G44" s="95"/>
      <c r="H44" s="4"/>
      <c r="I44" s="4"/>
      <c r="J44" s="4"/>
      <c r="K44" s="164"/>
      <c r="L44" s="95"/>
      <c r="M44" s="4"/>
      <c r="N44" s="4"/>
      <c r="O44" s="4"/>
      <c r="P44" s="164"/>
      <c r="Q44" s="15"/>
      <c r="R44" s="5"/>
      <c r="S44" s="5"/>
      <c r="T44" s="5"/>
      <c r="U44" s="53"/>
      <c r="V44" s="84"/>
      <c r="W44" s="5"/>
      <c r="X44" s="5"/>
      <c r="Y44" s="5"/>
      <c r="Z44" s="53"/>
      <c r="AA44" s="181"/>
      <c r="AB44" s="5"/>
      <c r="AC44" s="5"/>
      <c r="AD44" s="5"/>
      <c r="AE44" s="22"/>
      <c r="AF44" s="15">
        <v>1</v>
      </c>
      <c r="AG44" s="5">
        <v>2</v>
      </c>
      <c r="AH44" s="5">
        <v>0</v>
      </c>
      <c r="AI44" s="5" t="s">
        <v>26</v>
      </c>
      <c r="AJ44" s="53">
        <v>3</v>
      </c>
      <c r="AK44" s="181"/>
      <c r="AL44" s="5"/>
      <c r="AM44" s="5"/>
      <c r="AN44" s="5"/>
      <c r="AO44" s="22"/>
      <c r="AP44" s="68"/>
      <c r="AQ44" s="60"/>
    </row>
    <row r="45" spans="2:43" ht="12.75">
      <c r="B45" s="330" t="s">
        <v>14</v>
      </c>
      <c r="C45" s="331"/>
      <c r="D45" s="332"/>
      <c r="E45" s="141">
        <f t="shared" si="0"/>
        <v>12</v>
      </c>
      <c r="F45" s="142">
        <f t="shared" si="1"/>
        <v>30</v>
      </c>
      <c r="G45" s="143">
        <f aca="true" t="shared" si="3" ref="G45:AO45">SUM(G46:G46)</f>
        <v>0</v>
      </c>
      <c r="H45" s="144">
        <f t="shared" si="3"/>
        <v>0</v>
      </c>
      <c r="I45" s="144">
        <f t="shared" si="3"/>
        <v>0</v>
      </c>
      <c r="J45" s="144">
        <f t="shared" si="3"/>
        <v>0</v>
      </c>
      <c r="K45" s="147">
        <f t="shared" si="3"/>
        <v>0</v>
      </c>
      <c r="L45" s="143">
        <f t="shared" si="3"/>
        <v>0</v>
      </c>
      <c r="M45" s="144">
        <f t="shared" si="3"/>
        <v>0</v>
      </c>
      <c r="N45" s="144">
        <f t="shared" si="3"/>
        <v>0</v>
      </c>
      <c r="O45" s="144">
        <f t="shared" si="3"/>
        <v>0</v>
      </c>
      <c r="P45" s="147">
        <f t="shared" si="3"/>
        <v>0</v>
      </c>
      <c r="Q45" s="144">
        <f t="shared" si="3"/>
        <v>0</v>
      </c>
      <c r="R45" s="144">
        <f t="shared" si="3"/>
        <v>0</v>
      </c>
      <c r="S45" s="144">
        <f t="shared" si="3"/>
        <v>0</v>
      </c>
      <c r="T45" s="144">
        <f t="shared" si="3"/>
        <v>0</v>
      </c>
      <c r="U45" s="145">
        <f t="shared" si="3"/>
        <v>0</v>
      </c>
      <c r="V45" s="146">
        <f t="shared" si="3"/>
        <v>0</v>
      </c>
      <c r="W45" s="144">
        <f t="shared" si="3"/>
        <v>0</v>
      </c>
      <c r="X45" s="144">
        <f t="shared" si="3"/>
        <v>0</v>
      </c>
      <c r="Y45" s="144">
        <f t="shared" si="3"/>
        <v>0</v>
      </c>
      <c r="Z45" s="145">
        <f t="shared" si="3"/>
        <v>0</v>
      </c>
      <c r="AA45" s="143">
        <f t="shared" si="3"/>
        <v>0</v>
      </c>
      <c r="AB45" s="144">
        <f t="shared" si="3"/>
        <v>0</v>
      </c>
      <c r="AC45" s="144">
        <f t="shared" si="3"/>
        <v>0</v>
      </c>
      <c r="AD45" s="144">
        <f t="shared" si="3"/>
        <v>0</v>
      </c>
      <c r="AE45" s="147">
        <f t="shared" si="3"/>
        <v>0</v>
      </c>
      <c r="AF45" s="144">
        <f t="shared" si="3"/>
        <v>0</v>
      </c>
      <c r="AG45" s="144">
        <f t="shared" si="3"/>
        <v>0</v>
      </c>
      <c r="AH45" s="144">
        <f t="shared" si="3"/>
        <v>0</v>
      </c>
      <c r="AI45" s="144">
        <f t="shared" si="3"/>
        <v>0</v>
      </c>
      <c r="AJ45" s="145">
        <f t="shared" si="3"/>
        <v>0</v>
      </c>
      <c r="AK45" s="143">
        <f t="shared" si="3"/>
        <v>0</v>
      </c>
      <c r="AL45" s="144">
        <f t="shared" si="3"/>
        <v>3</v>
      </c>
      <c r="AM45" s="144">
        <f t="shared" si="3"/>
        <v>9</v>
      </c>
      <c r="AN45" s="144">
        <f t="shared" si="3"/>
        <v>0</v>
      </c>
      <c r="AO45" s="147">
        <f t="shared" si="3"/>
        <v>30</v>
      </c>
      <c r="AP45" s="135"/>
      <c r="AQ45" s="136"/>
    </row>
    <row r="46" spans="2:43" ht="15" thickBot="1">
      <c r="B46" s="154" t="s">
        <v>239</v>
      </c>
      <c r="C46" s="155" t="s">
        <v>181</v>
      </c>
      <c r="D46" s="87" t="s">
        <v>14</v>
      </c>
      <c r="E46" s="88">
        <f t="shared" si="0"/>
        <v>12</v>
      </c>
      <c r="F46" s="89">
        <f t="shared" si="1"/>
        <v>30</v>
      </c>
      <c r="G46" s="101"/>
      <c r="H46" s="90"/>
      <c r="I46" s="90"/>
      <c r="J46" s="90"/>
      <c r="K46" s="169"/>
      <c r="L46" s="101"/>
      <c r="M46" s="90"/>
      <c r="N46" s="90"/>
      <c r="O46" s="90"/>
      <c r="P46" s="169"/>
      <c r="Q46" s="177"/>
      <c r="R46" s="88"/>
      <c r="S46" s="88"/>
      <c r="T46" s="88"/>
      <c r="U46" s="89"/>
      <c r="V46" s="91"/>
      <c r="W46" s="88"/>
      <c r="X46" s="88"/>
      <c r="Y46" s="88"/>
      <c r="Z46" s="89"/>
      <c r="AA46" s="184"/>
      <c r="AB46" s="88"/>
      <c r="AC46" s="88"/>
      <c r="AD46" s="88"/>
      <c r="AE46" s="92"/>
      <c r="AF46" s="177"/>
      <c r="AG46" s="88"/>
      <c r="AH46" s="88"/>
      <c r="AI46" s="88"/>
      <c r="AJ46" s="89"/>
      <c r="AK46" s="184">
        <v>0</v>
      </c>
      <c r="AL46" s="88">
        <v>3</v>
      </c>
      <c r="AM46" s="88">
        <v>9</v>
      </c>
      <c r="AN46" s="88" t="s">
        <v>26</v>
      </c>
      <c r="AO46" s="92">
        <v>30</v>
      </c>
      <c r="AP46" s="248" t="s">
        <v>110</v>
      </c>
      <c r="AQ46" s="153"/>
    </row>
    <row r="47" spans="2:43" ht="15.75" thickTop="1">
      <c r="B47" s="336" t="s">
        <v>149</v>
      </c>
      <c r="C47" s="337"/>
      <c r="D47" s="335"/>
      <c r="E47" s="185">
        <f t="shared" si="0"/>
        <v>90</v>
      </c>
      <c r="F47" s="158"/>
      <c r="G47" s="170"/>
      <c r="H47" s="112"/>
      <c r="I47" s="112"/>
      <c r="J47" s="102"/>
      <c r="K47" s="103"/>
      <c r="L47" s="170"/>
      <c r="M47" s="112"/>
      <c r="N47" s="112"/>
      <c r="O47" s="102"/>
      <c r="P47" s="103"/>
      <c r="Q47" s="112"/>
      <c r="R47" s="112"/>
      <c r="S47" s="112"/>
      <c r="T47" s="102"/>
      <c r="U47" s="148"/>
      <c r="V47" s="186">
        <f>V26+V6+V11+V45</f>
        <v>14</v>
      </c>
      <c r="W47" s="187">
        <f>W26+W6+W11+W45</f>
        <v>9</v>
      </c>
      <c r="X47" s="187">
        <f>X26+X6+X11+X45</f>
        <v>2</v>
      </c>
      <c r="Y47" s="187"/>
      <c r="Z47" s="224"/>
      <c r="AA47" s="205">
        <f>AA26+AA6+AA11+AA45</f>
        <v>11</v>
      </c>
      <c r="AB47" s="254">
        <f>AB26+AB6+AB11+AB45</f>
        <v>6</v>
      </c>
      <c r="AC47" s="254">
        <f>AC26+AC6+AC11+AC45</f>
        <v>9</v>
      </c>
      <c r="AD47" s="187"/>
      <c r="AE47" s="224"/>
      <c r="AF47" s="205">
        <f>AF26+AF6+AF11+AF45</f>
        <v>11</v>
      </c>
      <c r="AG47" s="254">
        <f>AG26+AG6+AG11+AG45</f>
        <v>6</v>
      </c>
      <c r="AH47" s="254">
        <f>AH26+AH6+AH11+AH45</f>
        <v>10</v>
      </c>
      <c r="AI47" s="187"/>
      <c r="AJ47" s="224"/>
      <c r="AK47" s="205">
        <f>AK26+AK6+AK11+AK45</f>
        <v>0</v>
      </c>
      <c r="AL47" s="254">
        <f>AL26+AL6+AL11+AL45</f>
        <v>3</v>
      </c>
      <c r="AM47" s="254">
        <f>AM26+AM6+AM11+AM45</f>
        <v>9</v>
      </c>
      <c r="AN47" s="187"/>
      <c r="AO47" s="224"/>
      <c r="AP47" s="225"/>
      <c r="AQ47" s="115"/>
    </row>
    <row r="48" spans="2:43" ht="15">
      <c r="B48" s="333" t="s">
        <v>151</v>
      </c>
      <c r="C48" s="334"/>
      <c r="D48" s="335"/>
      <c r="E48" s="152"/>
      <c r="F48" s="159"/>
      <c r="G48" s="314"/>
      <c r="H48" s="312"/>
      <c r="I48" s="313"/>
      <c r="J48" s="102"/>
      <c r="K48" s="103"/>
      <c r="L48" s="314"/>
      <c r="M48" s="312"/>
      <c r="N48" s="313"/>
      <c r="O48" s="102"/>
      <c r="P48" s="103"/>
      <c r="Q48" s="311"/>
      <c r="R48" s="312"/>
      <c r="S48" s="313"/>
      <c r="T48" s="102"/>
      <c r="U48" s="148"/>
      <c r="V48" s="343">
        <f>SUM(V47:X47)</f>
        <v>25</v>
      </c>
      <c r="W48" s="312"/>
      <c r="X48" s="313"/>
      <c r="Y48" s="102"/>
      <c r="Z48" s="103"/>
      <c r="AA48" s="314">
        <f>SUM(AA47:AC47)</f>
        <v>26</v>
      </c>
      <c r="AB48" s="312"/>
      <c r="AC48" s="313"/>
      <c r="AD48" s="102"/>
      <c r="AE48" s="103"/>
      <c r="AF48" s="311">
        <f>SUM(AF47:AH47)</f>
        <v>27</v>
      </c>
      <c r="AG48" s="312"/>
      <c r="AH48" s="313"/>
      <c r="AI48" s="102"/>
      <c r="AJ48" s="148"/>
      <c r="AK48" s="314">
        <f>SUM(AK47:AM47)</f>
        <v>12</v>
      </c>
      <c r="AL48" s="312"/>
      <c r="AM48" s="313"/>
      <c r="AN48" s="102"/>
      <c r="AO48" s="103"/>
      <c r="AP48" s="115"/>
      <c r="AQ48" s="115"/>
    </row>
    <row r="49" spans="2:43" ht="15.75" thickBot="1">
      <c r="B49" s="340" t="s">
        <v>150</v>
      </c>
      <c r="C49" s="341"/>
      <c r="D49" s="342"/>
      <c r="E49" s="149"/>
      <c r="F49" s="160">
        <f>SUM(K49,P49,U49,Z49,AE49,AJ49,AO49,AQ49)</f>
        <v>120</v>
      </c>
      <c r="G49" s="171"/>
      <c r="H49" s="151"/>
      <c r="I49" s="151"/>
      <c r="J49" s="151"/>
      <c r="K49" s="172"/>
      <c r="L49" s="171"/>
      <c r="M49" s="151"/>
      <c r="N49" s="151"/>
      <c r="O49" s="151"/>
      <c r="P49" s="172"/>
      <c r="Q49" s="150"/>
      <c r="R49" s="151"/>
      <c r="S49" s="151"/>
      <c r="T49" s="151"/>
      <c r="U49" s="179"/>
      <c r="V49" s="190"/>
      <c r="W49" s="151"/>
      <c r="X49" s="151"/>
      <c r="Y49" s="151"/>
      <c r="Z49" s="172">
        <f>Z26+Z6+Z11+Z45</f>
        <v>29</v>
      </c>
      <c r="AA49" s="171"/>
      <c r="AB49" s="151"/>
      <c r="AC49" s="151"/>
      <c r="AD49" s="151"/>
      <c r="AE49" s="172">
        <f>AE26+AE6+AE11+AE45</f>
        <v>31</v>
      </c>
      <c r="AF49" s="150"/>
      <c r="AG49" s="151"/>
      <c r="AH49" s="151"/>
      <c r="AI49" s="151"/>
      <c r="AJ49" s="172">
        <f>AJ26+AJ6+AJ11+AJ45</f>
        <v>30</v>
      </c>
      <c r="AK49" s="171"/>
      <c r="AL49" s="151"/>
      <c r="AM49" s="151"/>
      <c r="AN49" s="151"/>
      <c r="AO49" s="172">
        <f>AO26+AO6+AO11+AO45</f>
        <v>30</v>
      </c>
      <c r="AP49" s="115"/>
      <c r="AQ49" s="115"/>
    </row>
    <row r="50" spans="2:43" ht="14.25">
      <c r="B50" s="107"/>
      <c r="C50" s="108"/>
      <c r="D50" s="109" t="s">
        <v>152</v>
      </c>
      <c r="E50" s="104"/>
      <c r="F50" s="104"/>
      <c r="G50" s="173"/>
      <c r="H50" s="110"/>
      <c r="I50" s="110"/>
      <c r="J50" s="111"/>
      <c r="K50" s="114"/>
      <c r="L50" s="173"/>
      <c r="M50" s="110"/>
      <c r="N50" s="110"/>
      <c r="O50" s="111"/>
      <c r="P50" s="114"/>
      <c r="Q50" s="110"/>
      <c r="R50" s="110"/>
      <c r="S50" s="110"/>
      <c r="T50" s="111"/>
      <c r="U50" s="110"/>
      <c r="V50" s="191"/>
      <c r="W50" s="110"/>
      <c r="X50" s="110"/>
      <c r="Y50" s="111">
        <f>COUNTIF(Y6:Y46,"v")</f>
        <v>5</v>
      </c>
      <c r="Z50" s="114"/>
      <c r="AA50" s="173"/>
      <c r="AB50" s="110"/>
      <c r="AC50" s="110"/>
      <c r="AD50" s="111">
        <f>COUNTIF(AD6:AD46,"v")</f>
        <v>5</v>
      </c>
      <c r="AE50" s="114"/>
      <c r="AF50" s="110"/>
      <c r="AG50" s="110"/>
      <c r="AH50" s="110"/>
      <c r="AI50" s="111">
        <f>COUNTIF(AI6:AI46,"v")</f>
        <v>4</v>
      </c>
      <c r="AJ50" s="110"/>
      <c r="AK50" s="173"/>
      <c r="AL50" s="110"/>
      <c r="AM50" s="110"/>
      <c r="AN50" s="111">
        <f>COUNTIF(AN6:AN46,"v")</f>
        <v>0</v>
      </c>
      <c r="AO50" s="114"/>
      <c r="AP50" s="107"/>
      <c r="AQ50" s="107"/>
    </row>
    <row r="51" spans="2:43" ht="14.25">
      <c r="B51" s="107"/>
      <c r="C51" s="108"/>
      <c r="D51" s="118" t="s">
        <v>153</v>
      </c>
      <c r="E51" s="119"/>
      <c r="F51" s="119"/>
      <c r="G51" s="174"/>
      <c r="H51" s="105"/>
      <c r="I51" s="105"/>
      <c r="J51" s="106"/>
      <c r="K51" s="113"/>
      <c r="L51" s="174"/>
      <c r="M51" s="105"/>
      <c r="N51" s="105"/>
      <c r="O51" s="106"/>
      <c r="P51" s="113"/>
      <c r="Q51" s="105"/>
      <c r="R51" s="105"/>
      <c r="S51" s="105"/>
      <c r="T51" s="106"/>
      <c r="U51" s="105"/>
      <c r="V51" s="192"/>
      <c r="W51" s="105"/>
      <c r="X51" s="105"/>
      <c r="Y51" s="106">
        <f>COUNTIF(Y6:Y46,"f")</f>
        <v>5</v>
      </c>
      <c r="Z51" s="113"/>
      <c r="AA51" s="174"/>
      <c r="AB51" s="105"/>
      <c r="AC51" s="105"/>
      <c r="AD51" s="106">
        <f>COUNTIF(AD6:AD46,"f")</f>
        <v>6</v>
      </c>
      <c r="AE51" s="113"/>
      <c r="AF51" s="105"/>
      <c r="AG51" s="105"/>
      <c r="AH51" s="105"/>
      <c r="AI51" s="106">
        <f>COUNTIF(AI6:AI46,"f")</f>
        <v>7</v>
      </c>
      <c r="AJ51" s="105"/>
      <c r="AK51" s="174"/>
      <c r="AL51" s="105"/>
      <c r="AM51" s="105"/>
      <c r="AN51" s="106">
        <f>COUNTIF(AN6:AN46,"f")</f>
        <v>1</v>
      </c>
      <c r="AO51" s="113"/>
      <c r="AP51" s="107"/>
      <c r="AQ51" s="107"/>
    </row>
    <row r="52" spans="2:43" ht="15" thickBot="1">
      <c r="B52" s="107"/>
      <c r="C52" s="108"/>
      <c r="D52" s="120" t="s">
        <v>154</v>
      </c>
      <c r="E52" s="121"/>
      <c r="F52" s="121"/>
      <c r="G52" s="175"/>
      <c r="H52" s="122"/>
      <c r="I52" s="122"/>
      <c r="J52" s="123"/>
      <c r="K52" s="124"/>
      <c r="L52" s="175"/>
      <c r="M52" s="122"/>
      <c r="N52" s="122"/>
      <c r="O52" s="123"/>
      <c r="P52" s="124"/>
      <c r="Q52" s="122"/>
      <c r="R52" s="122"/>
      <c r="S52" s="122"/>
      <c r="T52" s="123"/>
      <c r="U52" s="122"/>
      <c r="V52" s="193"/>
      <c r="W52" s="122"/>
      <c r="X52" s="122"/>
      <c r="Y52" s="123">
        <f>COUNTIF(Y6:Y46,"s")</f>
        <v>0</v>
      </c>
      <c r="Z52" s="124"/>
      <c r="AA52" s="175"/>
      <c r="AB52" s="122"/>
      <c r="AC52" s="122"/>
      <c r="AD52" s="123">
        <f>COUNTIF(AD6:AD46,"s")</f>
        <v>0</v>
      </c>
      <c r="AE52" s="124"/>
      <c r="AF52" s="122"/>
      <c r="AG52" s="122"/>
      <c r="AH52" s="122"/>
      <c r="AI52" s="123">
        <f>COUNTIF(AI6:AI46,"s")</f>
        <v>0</v>
      </c>
      <c r="AJ52" s="122"/>
      <c r="AK52" s="175"/>
      <c r="AL52" s="122"/>
      <c r="AM52" s="122"/>
      <c r="AN52" s="123">
        <f>COUNTIF(AN6:AN46,"s")</f>
        <v>0</v>
      </c>
      <c r="AO52" s="124"/>
      <c r="AP52" s="107"/>
      <c r="AQ52" s="107"/>
    </row>
    <row r="53" spans="4:41" ht="12.75">
      <c r="D53" s="24"/>
      <c r="E53" s="338"/>
      <c r="F53" s="339"/>
      <c r="G53" s="25"/>
      <c r="AO53" s="2"/>
    </row>
    <row r="54" spans="2:42" ht="12.75">
      <c r="B54" s="7" t="s">
        <v>227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281" t="s">
        <v>184</v>
      </c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1"/>
    </row>
    <row r="55" spans="2:43" ht="12.75" customHeight="1" thickBot="1">
      <c r="B55" s="262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30"/>
      <c r="AF55" s="30"/>
      <c r="AG55" s="30"/>
      <c r="AH55" s="219"/>
      <c r="AI55" s="219"/>
      <c r="AJ55" s="219"/>
      <c r="AK55" s="219"/>
      <c r="AL55" s="219"/>
      <c r="AM55" s="220"/>
      <c r="AN55" s="30"/>
      <c r="AO55" s="30"/>
      <c r="AP55" s="7"/>
      <c r="AQ55" s="7"/>
    </row>
    <row r="56" spans="2:43" ht="12.75"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359" t="s">
        <v>127</v>
      </c>
      <c r="AF56" s="360"/>
      <c r="AG56" s="360"/>
      <c r="AH56" s="360"/>
      <c r="AI56" s="361"/>
      <c r="AJ56" s="351" t="s">
        <v>185</v>
      </c>
      <c r="AK56" s="352"/>
      <c r="AL56" s="352"/>
      <c r="AM56" s="352"/>
      <c r="AN56" s="352"/>
      <c r="AO56" s="353"/>
      <c r="AP56" s="7"/>
      <c r="AQ56" s="7"/>
    </row>
    <row r="57" spans="9:43" ht="12.75">
      <c r="I57" s="3"/>
      <c r="AE57" s="344" t="s">
        <v>191</v>
      </c>
      <c r="AF57" s="345"/>
      <c r="AG57" s="345"/>
      <c r="AH57" s="345"/>
      <c r="AI57" s="346"/>
      <c r="AJ57" s="288" t="s">
        <v>186</v>
      </c>
      <c r="AK57" s="354"/>
      <c r="AL57" s="354"/>
      <c r="AM57" s="354"/>
      <c r="AN57" s="354"/>
      <c r="AO57" s="355"/>
      <c r="AP57" s="7"/>
      <c r="AQ57" s="7"/>
    </row>
    <row r="58" spans="31:43" ht="12.75">
      <c r="AE58" s="344" t="s">
        <v>192</v>
      </c>
      <c r="AF58" s="345"/>
      <c r="AG58" s="345"/>
      <c r="AH58" s="345"/>
      <c r="AI58" s="346"/>
      <c r="AJ58" s="288" t="s">
        <v>187</v>
      </c>
      <c r="AK58" s="289"/>
      <c r="AL58" s="289"/>
      <c r="AM58" s="289"/>
      <c r="AN58" s="289"/>
      <c r="AO58" s="347"/>
      <c r="AP58" s="7"/>
      <c r="AQ58" s="7"/>
    </row>
    <row r="59" spans="31:43" ht="12.75">
      <c r="AE59" s="344" t="s">
        <v>193</v>
      </c>
      <c r="AF59" s="345"/>
      <c r="AG59" s="345"/>
      <c r="AH59" s="345"/>
      <c r="AI59" s="346"/>
      <c r="AJ59" s="288" t="s">
        <v>188</v>
      </c>
      <c r="AK59" s="354"/>
      <c r="AL59" s="354"/>
      <c r="AM59" s="354"/>
      <c r="AN59" s="354"/>
      <c r="AO59" s="355"/>
      <c r="AP59" s="7"/>
      <c r="AQ59" s="7"/>
    </row>
    <row r="60" spans="31:43" ht="12.75">
      <c r="AE60" s="344" t="s">
        <v>194</v>
      </c>
      <c r="AF60" s="345"/>
      <c r="AG60" s="345"/>
      <c r="AH60" s="345"/>
      <c r="AI60" s="346"/>
      <c r="AJ60" s="288" t="s">
        <v>189</v>
      </c>
      <c r="AK60" s="354"/>
      <c r="AL60" s="354"/>
      <c r="AM60" s="354"/>
      <c r="AN60" s="354"/>
      <c r="AO60" s="355"/>
      <c r="AP60" s="7"/>
      <c r="AQ60" s="7"/>
    </row>
    <row r="61" spans="31:43" ht="13.5" thickBot="1">
      <c r="AE61" s="348" t="s">
        <v>195</v>
      </c>
      <c r="AF61" s="349"/>
      <c r="AG61" s="349"/>
      <c r="AH61" s="349"/>
      <c r="AI61" s="350"/>
      <c r="AJ61" s="356" t="s">
        <v>190</v>
      </c>
      <c r="AK61" s="357"/>
      <c r="AL61" s="357"/>
      <c r="AM61" s="357"/>
      <c r="AN61" s="357"/>
      <c r="AO61" s="358"/>
      <c r="AP61" s="7"/>
      <c r="AQ61" s="7"/>
    </row>
    <row r="62" spans="34:43" ht="12.75">
      <c r="AH62" s="7"/>
      <c r="AI62" s="7"/>
      <c r="AJ62" s="7"/>
      <c r="AK62" s="7"/>
      <c r="AL62" s="7"/>
      <c r="AM62" s="7"/>
      <c r="AP62" s="7"/>
      <c r="AQ62" s="7"/>
    </row>
    <row r="63" spans="31:43" ht="12.75" customHeight="1">
      <c r="AE63" s="291" t="s">
        <v>196</v>
      </c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7"/>
      <c r="AQ63" s="7"/>
    </row>
    <row r="64" spans="31:43" ht="12.75"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7"/>
      <c r="AQ64" s="7"/>
    </row>
    <row r="65" spans="31:43" ht="12.75"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7"/>
      <c r="AQ65" s="7"/>
    </row>
    <row r="66" spans="32:43" ht="12.75" customHeight="1"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2:43" ht="12.75"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2:43" ht="12.75"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2:43" ht="12.75"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32:43" ht="12.75"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32:43" ht="12.75"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6" spans="2:43" ht="12.75">
      <c r="B76" s="1"/>
      <c r="C76" s="1"/>
      <c r="D76" s="59"/>
      <c r="E76" s="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2:43" ht="12.75">
      <c r="B77" s="1"/>
      <c r="C77" s="1"/>
      <c r="D77" s="59"/>
      <c r="E77" s="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</sheetData>
  <mergeCells count="40">
    <mergeCell ref="AE61:AI61"/>
    <mergeCell ref="AE63:AO65"/>
    <mergeCell ref="AE56:AI56"/>
    <mergeCell ref="AE57:AI57"/>
    <mergeCell ref="AE59:AI59"/>
    <mergeCell ref="AE60:AI60"/>
    <mergeCell ref="AJ58:AO58"/>
    <mergeCell ref="AJ59:AO59"/>
    <mergeCell ref="AJ60:AO60"/>
    <mergeCell ref="AJ61:AO61"/>
    <mergeCell ref="AE54:AO54"/>
    <mergeCell ref="AJ56:AO56"/>
    <mergeCell ref="AJ57:AO57"/>
    <mergeCell ref="AE58:AI58"/>
    <mergeCell ref="AP2:AQ5"/>
    <mergeCell ref="C2:C5"/>
    <mergeCell ref="D2:D5"/>
    <mergeCell ref="G4:K4"/>
    <mergeCell ref="L4:P4"/>
    <mergeCell ref="Q4:U4"/>
    <mergeCell ref="V4:Z4"/>
    <mergeCell ref="E2:E5"/>
    <mergeCell ref="AF48:AH48"/>
    <mergeCell ref="AK48:AM48"/>
    <mergeCell ref="B2:B5"/>
    <mergeCell ref="AK4:AO4"/>
    <mergeCell ref="AA4:AE4"/>
    <mergeCell ref="G2:AO3"/>
    <mergeCell ref="F2:F5"/>
    <mergeCell ref="AF4:AJ4"/>
    <mergeCell ref="Q48:S48"/>
    <mergeCell ref="G48:I48"/>
    <mergeCell ref="AA48:AC48"/>
    <mergeCell ref="B45:D45"/>
    <mergeCell ref="B48:D48"/>
    <mergeCell ref="B47:D47"/>
    <mergeCell ref="E53:F53"/>
    <mergeCell ref="B49:D49"/>
    <mergeCell ref="L48:N48"/>
    <mergeCell ref="V48:X48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7" customWidth="1"/>
    <col min="2" max="2" width="6.140625" style="7" customWidth="1"/>
    <col min="3" max="3" width="15.00390625" style="63" bestFit="1" customWidth="1"/>
    <col min="4" max="4" width="41.7109375" style="7" customWidth="1"/>
    <col min="5" max="5" width="6.00390625" style="7" customWidth="1"/>
    <col min="6" max="6" width="7.00390625" style="7" bestFit="1" customWidth="1"/>
    <col min="7" max="7" width="3.28125" style="1" bestFit="1" customWidth="1"/>
    <col min="8" max="8" width="4.57421875" style="1" bestFit="1" customWidth="1"/>
    <col min="9" max="9" width="4.140625" style="1" bestFit="1" customWidth="1"/>
    <col min="10" max="10" width="4.57421875" style="1" bestFit="1" customWidth="1"/>
    <col min="11" max="12" width="3.28125" style="1" bestFit="1" customWidth="1"/>
    <col min="13" max="13" width="4.57421875" style="1" bestFit="1" customWidth="1"/>
    <col min="14" max="14" width="4.140625" style="1" bestFit="1" customWidth="1"/>
    <col min="15" max="15" width="4.57421875" style="1" bestFit="1" customWidth="1"/>
    <col min="16" max="17" width="3.28125" style="1" bestFit="1" customWidth="1"/>
    <col min="18" max="18" width="4.57421875" style="1" bestFit="1" customWidth="1"/>
    <col min="19" max="19" width="4.140625" style="1" bestFit="1" customWidth="1"/>
    <col min="20" max="20" width="4.57421875" style="1" bestFit="1" customWidth="1"/>
    <col min="21" max="21" width="3.28125" style="1" bestFit="1" customWidth="1"/>
    <col min="22" max="24" width="6.8515625" style="1" bestFit="1" customWidth="1"/>
    <col min="25" max="25" width="4.8515625" style="1" bestFit="1" customWidth="1"/>
    <col min="26" max="29" width="6.8515625" style="1" bestFit="1" customWidth="1"/>
    <col min="30" max="30" width="4.8515625" style="1" bestFit="1" customWidth="1"/>
    <col min="31" max="34" width="6.8515625" style="1" bestFit="1" customWidth="1"/>
    <col min="35" max="35" width="4.7109375" style="1" bestFit="1" customWidth="1"/>
    <col min="36" max="39" width="6.00390625" style="1" bestFit="1" customWidth="1"/>
    <col min="40" max="40" width="4.7109375" style="1" bestFit="1" customWidth="1"/>
    <col min="41" max="41" width="6.00390625" style="1" bestFit="1" customWidth="1"/>
    <col min="42" max="42" width="5.8515625" style="59" customWidth="1"/>
    <col min="43" max="43" width="5.8515625" style="1" customWidth="1"/>
    <col min="44" max="45" width="6.7109375" style="7" bestFit="1" customWidth="1"/>
    <col min="46" max="16384" width="9.140625" style="7" customWidth="1"/>
  </cols>
  <sheetData>
    <row r="1" spans="2:43" ht="18.75" thickBot="1">
      <c r="B1" s="116" t="s">
        <v>241</v>
      </c>
      <c r="C1" s="28"/>
      <c r="D1" s="29"/>
      <c r="E1" s="29"/>
      <c r="F1" s="29"/>
      <c r="G1" s="29"/>
      <c r="H1" s="29"/>
      <c r="I1" s="29"/>
      <c r="AQ1" s="156" t="s">
        <v>238</v>
      </c>
    </row>
    <row r="2" spans="2:43" ht="12.75">
      <c r="B2" s="315" t="s">
        <v>80</v>
      </c>
      <c r="C2" s="280" t="s">
        <v>127</v>
      </c>
      <c r="D2" s="300" t="s">
        <v>0</v>
      </c>
      <c r="E2" s="308" t="s">
        <v>155</v>
      </c>
      <c r="F2" s="324" t="s">
        <v>143</v>
      </c>
      <c r="G2" s="295" t="s">
        <v>27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20"/>
      <c r="AP2" s="295" t="s">
        <v>197</v>
      </c>
      <c r="AQ2" s="296"/>
    </row>
    <row r="3" spans="2:43" ht="12.75">
      <c r="B3" s="316"/>
      <c r="C3" s="298"/>
      <c r="D3" s="301"/>
      <c r="E3" s="309"/>
      <c r="F3" s="325"/>
      <c r="G3" s="321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3"/>
      <c r="AP3" s="297"/>
      <c r="AQ3" s="277"/>
    </row>
    <row r="4" spans="1:43" ht="12.75">
      <c r="A4" s="11"/>
      <c r="B4" s="316"/>
      <c r="C4" s="298"/>
      <c r="D4" s="301"/>
      <c r="E4" s="309"/>
      <c r="F4" s="325"/>
      <c r="G4" s="302" t="s">
        <v>1</v>
      </c>
      <c r="H4" s="303"/>
      <c r="I4" s="303"/>
      <c r="J4" s="303"/>
      <c r="K4" s="304"/>
      <c r="L4" s="302" t="s">
        <v>15</v>
      </c>
      <c r="M4" s="303"/>
      <c r="N4" s="303"/>
      <c r="O4" s="303"/>
      <c r="P4" s="304"/>
      <c r="Q4" s="305" t="s">
        <v>30</v>
      </c>
      <c r="R4" s="303"/>
      <c r="S4" s="303"/>
      <c r="T4" s="303"/>
      <c r="U4" s="306"/>
      <c r="V4" s="307" t="s">
        <v>16</v>
      </c>
      <c r="W4" s="303"/>
      <c r="X4" s="303"/>
      <c r="Y4" s="303"/>
      <c r="Z4" s="306"/>
      <c r="AA4" s="318" t="s">
        <v>17</v>
      </c>
      <c r="AB4" s="303"/>
      <c r="AC4" s="303"/>
      <c r="AD4" s="303"/>
      <c r="AE4" s="304"/>
      <c r="AF4" s="327" t="s">
        <v>18</v>
      </c>
      <c r="AG4" s="328"/>
      <c r="AH4" s="328"/>
      <c r="AI4" s="328"/>
      <c r="AJ4" s="329"/>
      <c r="AK4" s="302" t="s">
        <v>19</v>
      </c>
      <c r="AL4" s="303"/>
      <c r="AM4" s="303"/>
      <c r="AN4" s="303"/>
      <c r="AO4" s="304"/>
      <c r="AP4" s="297"/>
      <c r="AQ4" s="277"/>
    </row>
    <row r="5" spans="1:43" ht="13.5" thickBot="1">
      <c r="A5" s="11"/>
      <c r="B5" s="317"/>
      <c r="C5" s="299"/>
      <c r="D5" s="301"/>
      <c r="E5" s="310"/>
      <c r="F5" s="326"/>
      <c r="G5" s="93" t="s">
        <v>4</v>
      </c>
      <c r="H5" s="31" t="s">
        <v>5</v>
      </c>
      <c r="I5" s="31" t="s">
        <v>6</v>
      </c>
      <c r="J5" s="31" t="s">
        <v>7</v>
      </c>
      <c r="K5" s="94" t="s">
        <v>8</v>
      </c>
      <c r="L5" s="93" t="s">
        <v>4</v>
      </c>
      <c r="M5" s="31" t="s">
        <v>5</v>
      </c>
      <c r="N5" s="31" t="s">
        <v>6</v>
      </c>
      <c r="O5" s="31" t="s">
        <v>7</v>
      </c>
      <c r="P5" s="94" t="s">
        <v>8</v>
      </c>
      <c r="Q5" s="161" t="s">
        <v>4</v>
      </c>
      <c r="R5" s="31" t="s">
        <v>5</v>
      </c>
      <c r="S5" s="31" t="s">
        <v>6</v>
      </c>
      <c r="T5" s="31" t="s">
        <v>7</v>
      </c>
      <c r="U5" s="32" t="s">
        <v>8</v>
      </c>
      <c r="V5" s="83" t="s">
        <v>4</v>
      </c>
      <c r="W5" s="31" t="s">
        <v>5</v>
      </c>
      <c r="X5" s="31" t="s">
        <v>6</v>
      </c>
      <c r="Y5" s="31" t="s">
        <v>7</v>
      </c>
      <c r="Z5" s="32" t="s">
        <v>8</v>
      </c>
      <c r="AA5" s="93" t="s">
        <v>4</v>
      </c>
      <c r="AB5" s="31" t="s">
        <v>5</v>
      </c>
      <c r="AC5" s="31" t="s">
        <v>6</v>
      </c>
      <c r="AD5" s="31" t="s">
        <v>7</v>
      </c>
      <c r="AE5" s="94" t="s">
        <v>8</v>
      </c>
      <c r="AF5" s="161" t="s">
        <v>4</v>
      </c>
      <c r="AG5" s="31" t="s">
        <v>5</v>
      </c>
      <c r="AH5" s="31" t="s">
        <v>6</v>
      </c>
      <c r="AI5" s="31" t="s">
        <v>7</v>
      </c>
      <c r="AJ5" s="32" t="s">
        <v>8</v>
      </c>
      <c r="AK5" s="93" t="s">
        <v>4</v>
      </c>
      <c r="AL5" s="31" t="s">
        <v>5</v>
      </c>
      <c r="AM5" s="31" t="s">
        <v>6</v>
      </c>
      <c r="AN5" s="31" t="s">
        <v>7</v>
      </c>
      <c r="AO5" s="94" t="s">
        <v>8</v>
      </c>
      <c r="AP5" s="278"/>
      <c r="AQ5" s="279"/>
    </row>
    <row r="6" spans="2:43" ht="14.25">
      <c r="B6" s="77" t="s">
        <v>144</v>
      </c>
      <c r="C6" s="78"/>
      <c r="D6" s="79"/>
      <c r="E6" s="23"/>
      <c r="F6" s="54"/>
      <c r="G6" s="96">
        <f>SUM(G7:G10)</f>
        <v>3</v>
      </c>
      <c r="H6" s="12">
        <f>SUM(H7:H10)</f>
        <v>0</v>
      </c>
      <c r="I6" s="12">
        <f>SUM(I7:I10)</f>
        <v>0</v>
      </c>
      <c r="J6" s="13"/>
      <c r="K6" s="165">
        <f>SUM(K7:K10)</f>
        <v>3</v>
      </c>
      <c r="L6" s="96">
        <f>SUM(L7:L10)</f>
        <v>2</v>
      </c>
      <c r="M6" s="12">
        <f>SUM(M7:M10)</f>
        <v>0</v>
      </c>
      <c r="N6" s="12">
        <f>SUM(N7:N10)</f>
        <v>2</v>
      </c>
      <c r="O6" s="13"/>
      <c r="P6" s="165">
        <f>SUM(P7:P10)</f>
        <v>4</v>
      </c>
      <c r="Q6" s="162">
        <f>SUM(Q7:Q10)</f>
        <v>1</v>
      </c>
      <c r="R6" s="12">
        <f>SUM(R7:R10)</f>
        <v>2</v>
      </c>
      <c r="S6" s="12">
        <f>SUM(S7:S10)</f>
        <v>0</v>
      </c>
      <c r="T6" s="13"/>
      <c r="U6" s="21">
        <f>SUM(U7:U10)</f>
        <v>3</v>
      </c>
      <c r="V6" s="85">
        <f>SUM(V7:V10)</f>
        <v>0</v>
      </c>
      <c r="W6" s="17">
        <f>SUM(W7:W10)</f>
        <v>0</v>
      </c>
      <c r="X6" s="17">
        <f>SUM(X7:X10)</f>
        <v>0</v>
      </c>
      <c r="Y6" s="18"/>
      <c r="Z6" s="178">
        <f>SUM(Z7:Z10)</f>
        <v>0</v>
      </c>
      <c r="AA6" s="182">
        <f>SUM(AA7:AA10)</f>
        <v>0</v>
      </c>
      <c r="AB6" s="17">
        <f>SUM(AB7:AB10)</f>
        <v>0</v>
      </c>
      <c r="AC6" s="17">
        <f>SUM(AC7:AC10)</f>
        <v>0</v>
      </c>
      <c r="AD6" s="18"/>
      <c r="AE6" s="97">
        <f>SUM(AE7:AE10)</f>
        <v>0</v>
      </c>
      <c r="AF6" s="180">
        <f>SUM(AF7:AF10)</f>
        <v>0</v>
      </c>
      <c r="AG6" s="17">
        <f>SUM(AG7:AG10)</f>
        <v>0</v>
      </c>
      <c r="AH6" s="17">
        <f>SUM(AH7:AH10)</f>
        <v>0</v>
      </c>
      <c r="AI6" s="18"/>
      <c r="AJ6" s="178">
        <f>SUM(AJ7:AJ10)</f>
        <v>0</v>
      </c>
      <c r="AK6" s="182">
        <f>SUM(AK7:AK10)</f>
        <v>0</v>
      </c>
      <c r="AL6" s="17">
        <f>SUM(AL7:AL10)</f>
        <v>0</v>
      </c>
      <c r="AM6" s="17">
        <f>SUM(AM7:AM10)</f>
        <v>0</v>
      </c>
      <c r="AN6" s="18"/>
      <c r="AO6" s="97">
        <f>SUM(AO7:AO10)</f>
        <v>0</v>
      </c>
      <c r="AP6" s="228"/>
      <c r="AQ6" s="61"/>
    </row>
    <row r="7" spans="2:43" ht="15">
      <c r="B7" s="70" t="s">
        <v>79</v>
      </c>
      <c r="C7" s="66" t="s">
        <v>164</v>
      </c>
      <c r="D7" s="49" t="s">
        <v>32</v>
      </c>
      <c r="E7" s="5"/>
      <c r="F7" s="53"/>
      <c r="G7" s="98"/>
      <c r="H7" s="6"/>
      <c r="I7" s="6"/>
      <c r="J7" s="6"/>
      <c r="K7" s="166"/>
      <c r="L7" s="98">
        <v>2</v>
      </c>
      <c r="M7" s="6">
        <v>0</v>
      </c>
      <c r="N7" s="6">
        <v>0</v>
      </c>
      <c r="O7" s="6" t="s">
        <v>20</v>
      </c>
      <c r="P7" s="166">
        <v>2</v>
      </c>
      <c r="Q7" s="176"/>
      <c r="R7" s="16"/>
      <c r="S7" s="16"/>
      <c r="T7" s="16"/>
      <c r="U7" s="81"/>
      <c r="V7" s="86"/>
      <c r="W7" s="16"/>
      <c r="X7" s="16"/>
      <c r="Y7" s="16"/>
      <c r="Z7" s="81"/>
      <c r="AA7" s="183"/>
      <c r="AB7" s="16"/>
      <c r="AC7" s="16"/>
      <c r="AD7" s="16"/>
      <c r="AE7" s="99"/>
      <c r="AF7" s="176"/>
      <c r="AG7" s="16"/>
      <c r="AH7" s="16"/>
      <c r="AI7" s="16"/>
      <c r="AJ7" s="81"/>
      <c r="AK7" s="183"/>
      <c r="AL7" s="16"/>
      <c r="AM7" s="16"/>
      <c r="AN7" s="16"/>
      <c r="AO7" s="99"/>
      <c r="AP7" s="229"/>
      <c r="AQ7" s="230"/>
    </row>
    <row r="8" spans="2:43" ht="15">
      <c r="B8" s="70" t="s">
        <v>81</v>
      </c>
      <c r="C8" s="66" t="s">
        <v>165</v>
      </c>
      <c r="D8" s="49" t="s">
        <v>117</v>
      </c>
      <c r="E8" s="5"/>
      <c r="F8" s="53"/>
      <c r="G8" s="98">
        <v>3</v>
      </c>
      <c r="H8" s="6">
        <v>0</v>
      </c>
      <c r="I8" s="6">
        <v>0</v>
      </c>
      <c r="J8" s="6" t="s">
        <v>20</v>
      </c>
      <c r="K8" s="166">
        <v>3</v>
      </c>
      <c r="L8" s="98"/>
      <c r="M8" s="6"/>
      <c r="N8" s="6"/>
      <c r="O8" s="6"/>
      <c r="P8" s="166"/>
      <c r="Q8" s="176"/>
      <c r="R8" s="16"/>
      <c r="S8" s="16"/>
      <c r="T8" s="16"/>
      <c r="U8" s="81"/>
      <c r="V8" s="86"/>
      <c r="W8" s="16"/>
      <c r="X8" s="16"/>
      <c r="Y8" s="16"/>
      <c r="Z8" s="81"/>
      <c r="AA8" s="183"/>
      <c r="AB8" s="16"/>
      <c r="AC8" s="16"/>
      <c r="AD8" s="16"/>
      <c r="AE8" s="99"/>
      <c r="AF8" s="176"/>
      <c r="AG8" s="16"/>
      <c r="AH8" s="16"/>
      <c r="AI8" s="16"/>
      <c r="AJ8" s="81"/>
      <c r="AK8" s="183"/>
      <c r="AL8" s="16"/>
      <c r="AM8" s="16"/>
      <c r="AN8" s="16"/>
      <c r="AO8" s="99"/>
      <c r="AP8" s="231"/>
      <c r="AQ8" s="230"/>
    </row>
    <row r="9" spans="2:43" ht="15">
      <c r="B9" s="70" t="s">
        <v>82</v>
      </c>
      <c r="C9" s="66" t="s">
        <v>166</v>
      </c>
      <c r="D9" s="49" t="s">
        <v>118</v>
      </c>
      <c r="E9" s="5"/>
      <c r="F9" s="53"/>
      <c r="G9" s="98"/>
      <c r="H9" s="6"/>
      <c r="I9" s="6"/>
      <c r="J9" s="6"/>
      <c r="K9" s="166"/>
      <c r="L9" s="98">
        <v>0</v>
      </c>
      <c r="M9" s="6">
        <v>0</v>
      </c>
      <c r="N9" s="6">
        <v>2</v>
      </c>
      <c r="O9" s="6" t="s">
        <v>26</v>
      </c>
      <c r="P9" s="166">
        <v>2</v>
      </c>
      <c r="Q9" s="176"/>
      <c r="R9" s="16"/>
      <c r="S9" s="16"/>
      <c r="T9" s="16"/>
      <c r="U9" s="81"/>
      <c r="V9" s="86"/>
      <c r="W9" s="16"/>
      <c r="X9" s="16"/>
      <c r="Y9" s="16"/>
      <c r="Z9" s="81"/>
      <c r="AA9" s="183"/>
      <c r="AB9" s="16"/>
      <c r="AC9" s="16"/>
      <c r="AD9" s="16"/>
      <c r="AE9" s="99"/>
      <c r="AF9" s="176"/>
      <c r="AG9" s="16"/>
      <c r="AH9" s="16"/>
      <c r="AI9" s="16"/>
      <c r="AJ9" s="81"/>
      <c r="AK9" s="183"/>
      <c r="AL9" s="16"/>
      <c r="AM9" s="16"/>
      <c r="AN9" s="16"/>
      <c r="AO9" s="99"/>
      <c r="AP9" s="231" t="s">
        <v>81</v>
      </c>
      <c r="AQ9" s="230"/>
    </row>
    <row r="10" spans="2:43" ht="15">
      <c r="B10" s="70" t="s">
        <v>83</v>
      </c>
      <c r="C10" s="66" t="s">
        <v>167</v>
      </c>
      <c r="D10" s="49" t="s">
        <v>226</v>
      </c>
      <c r="E10" s="5"/>
      <c r="F10" s="53"/>
      <c r="G10" s="98"/>
      <c r="H10" s="6"/>
      <c r="I10" s="6"/>
      <c r="J10" s="6"/>
      <c r="K10" s="166"/>
      <c r="L10" s="98"/>
      <c r="M10" s="6"/>
      <c r="N10" s="6"/>
      <c r="O10" s="6"/>
      <c r="P10" s="166"/>
      <c r="Q10" s="163">
        <v>1</v>
      </c>
      <c r="R10" s="6">
        <v>2</v>
      </c>
      <c r="S10" s="6">
        <v>0</v>
      </c>
      <c r="T10" s="6" t="s">
        <v>26</v>
      </c>
      <c r="U10" s="20">
        <v>3</v>
      </c>
      <c r="V10" s="86"/>
      <c r="W10" s="16"/>
      <c r="X10" s="16"/>
      <c r="Y10" s="16"/>
      <c r="Z10" s="81"/>
      <c r="AA10" s="183"/>
      <c r="AB10" s="16"/>
      <c r="AC10" s="16"/>
      <c r="AD10" s="16"/>
      <c r="AE10" s="99"/>
      <c r="AF10" s="176"/>
      <c r="AG10" s="16"/>
      <c r="AH10" s="16"/>
      <c r="AI10" s="16"/>
      <c r="AJ10" s="81"/>
      <c r="AK10" s="183"/>
      <c r="AL10" s="16"/>
      <c r="AM10" s="16"/>
      <c r="AN10" s="16"/>
      <c r="AO10" s="99"/>
      <c r="AP10" s="229"/>
      <c r="AQ10" s="230"/>
    </row>
    <row r="11" spans="2:43" ht="12.75">
      <c r="B11" s="137" t="s">
        <v>146</v>
      </c>
      <c r="C11" s="125"/>
      <c r="D11" s="126"/>
      <c r="E11" s="127">
        <f aca="true" t="shared" si="0" ref="E11:E44">SUM(G11:I11,L11:N11,Q11:S11,V11:X11,AA11:AC11,AF11:AH11,AK11:AM11)</f>
        <v>31</v>
      </c>
      <c r="F11" s="128">
        <f aca="true" t="shared" si="1" ref="F11:F43">SUM(K11,P11,U11,Z11,AE11,AJ11,AO11)</f>
        <v>40</v>
      </c>
      <c r="G11" s="138">
        <f aca="true" t="shared" si="2" ref="G11:AO11">SUM(G12:G25)</f>
        <v>0</v>
      </c>
      <c r="H11" s="139">
        <f t="shared" si="2"/>
        <v>0</v>
      </c>
      <c r="I11" s="139">
        <f t="shared" si="2"/>
        <v>0</v>
      </c>
      <c r="J11" s="139">
        <f t="shared" si="2"/>
        <v>0</v>
      </c>
      <c r="K11" s="167">
        <f t="shared" si="2"/>
        <v>0</v>
      </c>
      <c r="L11" s="138">
        <f t="shared" si="2"/>
        <v>0</v>
      </c>
      <c r="M11" s="139">
        <f t="shared" si="2"/>
        <v>0</v>
      </c>
      <c r="N11" s="139">
        <f t="shared" si="2"/>
        <v>0</v>
      </c>
      <c r="O11" s="139">
        <f t="shared" si="2"/>
        <v>0</v>
      </c>
      <c r="P11" s="167">
        <f t="shared" si="2"/>
        <v>0</v>
      </c>
      <c r="Q11" s="130">
        <f t="shared" si="2"/>
        <v>0</v>
      </c>
      <c r="R11" s="130">
        <f t="shared" si="2"/>
        <v>0</v>
      </c>
      <c r="S11" s="130">
        <f t="shared" si="2"/>
        <v>0</v>
      </c>
      <c r="T11" s="130">
        <f t="shared" si="2"/>
        <v>0</v>
      </c>
      <c r="U11" s="132">
        <f t="shared" si="2"/>
        <v>0</v>
      </c>
      <c r="V11" s="133">
        <f t="shared" si="2"/>
        <v>6</v>
      </c>
      <c r="W11" s="130">
        <f t="shared" si="2"/>
        <v>4</v>
      </c>
      <c r="X11" s="130">
        <f t="shared" si="2"/>
        <v>2</v>
      </c>
      <c r="Y11" s="130">
        <f t="shared" si="2"/>
        <v>0</v>
      </c>
      <c r="Z11" s="132">
        <f t="shared" si="2"/>
        <v>15</v>
      </c>
      <c r="AA11" s="129">
        <f t="shared" si="2"/>
        <v>3</v>
      </c>
      <c r="AB11" s="130">
        <f t="shared" si="2"/>
        <v>1</v>
      </c>
      <c r="AC11" s="130">
        <f t="shared" si="2"/>
        <v>6</v>
      </c>
      <c r="AD11" s="130">
        <f t="shared" si="2"/>
        <v>0</v>
      </c>
      <c r="AE11" s="134">
        <f t="shared" si="2"/>
        <v>13</v>
      </c>
      <c r="AF11" s="130">
        <f t="shared" si="2"/>
        <v>5</v>
      </c>
      <c r="AG11" s="130">
        <f t="shared" si="2"/>
        <v>2</v>
      </c>
      <c r="AH11" s="130">
        <f t="shared" si="2"/>
        <v>2</v>
      </c>
      <c r="AI11" s="130">
        <f t="shared" si="2"/>
        <v>0</v>
      </c>
      <c r="AJ11" s="132">
        <f t="shared" si="2"/>
        <v>12</v>
      </c>
      <c r="AK11" s="129">
        <f t="shared" si="2"/>
        <v>0</v>
      </c>
      <c r="AL11" s="130">
        <f t="shared" si="2"/>
        <v>0</v>
      </c>
      <c r="AM11" s="130">
        <f t="shared" si="2"/>
        <v>0</v>
      </c>
      <c r="AN11" s="130">
        <f t="shared" si="2"/>
        <v>0</v>
      </c>
      <c r="AO11" s="134">
        <f t="shared" si="2"/>
        <v>0</v>
      </c>
      <c r="AP11" s="135"/>
      <c r="AQ11" s="136"/>
    </row>
    <row r="12" spans="2:43" s="219" customFormat="1" ht="14.25">
      <c r="B12" s="56" t="s">
        <v>1</v>
      </c>
      <c r="C12" s="64" t="s">
        <v>168</v>
      </c>
      <c r="D12" s="240" t="s">
        <v>119</v>
      </c>
      <c r="E12" s="236">
        <f t="shared" si="0"/>
        <v>3</v>
      </c>
      <c r="F12" s="237">
        <f t="shared" si="1"/>
        <v>4</v>
      </c>
      <c r="G12" s="249"/>
      <c r="H12" s="238"/>
      <c r="I12" s="238"/>
      <c r="J12" s="238"/>
      <c r="K12" s="250"/>
      <c r="L12" s="249"/>
      <c r="M12" s="238"/>
      <c r="N12" s="238"/>
      <c r="O12" s="238"/>
      <c r="P12" s="250"/>
      <c r="Q12" s="235"/>
      <c r="R12" s="236"/>
      <c r="S12" s="236"/>
      <c r="T12" s="236"/>
      <c r="U12" s="237"/>
      <c r="V12" s="251">
        <v>3</v>
      </c>
      <c r="W12" s="236">
        <v>0</v>
      </c>
      <c r="X12" s="236">
        <v>0</v>
      </c>
      <c r="Y12" s="236" t="s">
        <v>20</v>
      </c>
      <c r="Z12" s="237">
        <v>4</v>
      </c>
      <c r="AA12" s="234"/>
      <c r="AB12" s="236"/>
      <c r="AC12" s="236"/>
      <c r="AD12" s="236"/>
      <c r="AE12" s="252"/>
      <c r="AF12" s="235"/>
      <c r="AG12" s="236"/>
      <c r="AH12" s="236"/>
      <c r="AI12" s="236"/>
      <c r="AJ12" s="237"/>
      <c r="AK12" s="234"/>
      <c r="AL12" s="236"/>
      <c r="AM12" s="236"/>
      <c r="AN12" s="236"/>
      <c r="AO12" s="252"/>
      <c r="AP12" s="234" t="s">
        <v>82</v>
      </c>
      <c r="AQ12" s="253"/>
    </row>
    <row r="13" spans="2:43" s="219" customFormat="1" ht="14.25">
      <c r="B13" s="56" t="s">
        <v>15</v>
      </c>
      <c r="C13" s="64" t="s">
        <v>169</v>
      </c>
      <c r="D13" s="240" t="s">
        <v>120</v>
      </c>
      <c r="E13" s="236">
        <f t="shared" si="0"/>
        <v>2</v>
      </c>
      <c r="F13" s="237">
        <f t="shared" si="1"/>
        <v>2</v>
      </c>
      <c r="G13" s="249"/>
      <c r="H13" s="238"/>
      <c r="I13" s="238"/>
      <c r="J13" s="238"/>
      <c r="K13" s="250"/>
      <c r="L13" s="249"/>
      <c r="M13" s="238"/>
      <c r="N13" s="238"/>
      <c r="O13" s="238"/>
      <c r="P13" s="250"/>
      <c r="Q13" s="235"/>
      <c r="R13" s="236"/>
      <c r="S13" s="236"/>
      <c r="T13" s="236"/>
      <c r="U13" s="237"/>
      <c r="V13" s="251"/>
      <c r="W13" s="236"/>
      <c r="X13" s="236"/>
      <c r="Y13" s="236"/>
      <c r="Z13" s="237"/>
      <c r="AA13" s="234">
        <v>0</v>
      </c>
      <c r="AB13" s="236">
        <v>0</v>
      </c>
      <c r="AC13" s="236">
        <v>2</v>
      </c>
      <c r="AD13" s="236" t="s">
        <v>26</v>
      </c>
      <c r="AE13" s="252">
        <v>2</v>
      </c>
      <c r="AF13" s="235"/>
      <c r="AG13" s="236"/>
      <c r="AH13" s="236"/>
      <c r="AI13" s="236"/>
      <c r="AJ13" s="237"/>
      <c r="AK13" s="234"/>
      <c r="AL13" s="236"/>
      <c r="AM13" s="236"/>
      <c r="AN13" s="236"/>
      <c r="AO13" s="252"/>
      <c r="AP13" s="234" t="s">
        <v>1</v>
      </c>
      <c r="AQ13" s="253"/>
    </row>
    <row r="14" spans="2:43" ht="14.25">
      <c r="B14" s="56" t="s">
        <v>30</v>
      </c>
      <c r="C14" s="64" t="s">
        <v>170</v>
      </c>
      <c r="D14" s="47" t="s">
        <v>121</v>
      </c>
      <c r="E14" s="5">
        <f t="shared" si="0"/>
        <v>2</v>
      </c>
      <c r="F14" s="53">
        <f t="shared" si="1"/>
        <v>2</v>
      </c>
      <c r="G14" s="95"/>
      <c r="H14" s="4"/>
      <c r="I14" s="4"/>
      <c r="J14" s="4"/>
      <c r="K14" s="164"/>
      <c r="L14" s="95"/>
      <c r="M14" s="4"/>
      <c r="N14" s="4"/>
      <c r="O14" s="4"/>
      <c r="P14" s="164"/>
      <c r="Q14" s="15"/>
      <c r="R14" s="5"/>
      <c r="S14" s="5"/>
      <c r="T14" s="5"/>
      <c r="U14" s="53"/>
      <c r="V14" s="84">
        <v>1</v>
      </c>
      <c r="W14" s="5">
        <v>1</v>
      </c>
      <c r="X14" s="5">
        <v>0</v>
      </c>
      <c r="Y14" s="5" t="s">
        <v>26</v>
      </c>
      <c r="Z14" s="53">
        <v>2</v>
      </c>
      <c r="AA14" s="181"/>
      <c r="AB14" s="5"/>
      <c r="AC14" s="5"/>
      <c r="AD14" s="5"/>
      <c r="AE14" s="22"/>
      <c r="AF14" s="15"/>
      <c r="AG14" s="5"/>
      <c r="AH14" s="5"/>
      <c r="AI14" s="5"/>
      <c r="AJ14" s="53"/>
      <c r="AK14" s="181"/>
      <c r="AL14" s="5"/>
      <c r="AM14" s="5"/>
      <c r="AN14" s="5"/>
      <c r="AO14" s="22"/>
      <c r="AP14" s="68"/>
      <c r="AQ14" s="60"/>
    </row>
    <row r="15" spans="2:43" ht="14.25">
      <c r="B15" s="56" t="s">
        <v>16</v>
      </c>
      <c r="C15" s="64" t="s">
        <v>171</v>
      </c>
      <c r="D15" s="47" t="s">
        <v>122</v>
      </c>
      <c r="E15" s="5">
        <f t="shared" si="0"/>
        <v>2</v>
      </c>
      <c r="F15" s="53">
        <f t="shared" si="1"/>
        <v>2</v>
      </c>
      <c r="G15" s="95"/>
      <c r="H15" s="4"/>
      <c r="I15" s="4"/>
      <c r="J15" s="4"/>
      <c r="K15" s="164"/>
      <c r="L15" s="95"/>
      <c r="M15" s="4"/>
      <c r="N15" s="4"/>
      <c r="O15" s="4"/>
      <c r="P15" s="164"/>
      <c r="Q15" s="15"/>
      <c r="R15" s="5"/>
      <c r="S15" s="5"/>
      <c r="T15" s="5"/>
      <c r="U15" s="53"/>
      <c r="V15" s="84"/>
      <c r="W15" s="5"/>
      <c r="X15" s="5"/>
      <c r="Y15" s="5"/>
      <c r="Z15" s="53"/>
      <c r="AA15" s="181">
        <v>2</v>
      </c>
      <c r="AB15" s="5">
        <v>0</v>
      </c>
      <c r="AC15" s="5">
        <v>0</v>
      </c>
      <c r="AD15" s="5" t="s">
        <v>20</v>
      </c>
      <c r="AE15" s="22">
        <v>2</v>
      </c>
      <c r="AF15" s="15"/>
      <c r="AG15" s="5"/>
      <c r="AH15" s="5"/>
      <c r="AI15" s="5"/>
      <c r="AJ15" s="53"/>
      <c r="AK15" s="181"/>
      <c r="AL15" s="5"/>
      <c r="AM15" s="5"/>
      <c r="AN15" s="5"/>
      <c r="AO15" s="22"/>
      <c r="AP15" s="68" t="s">
        <v>30</v>
      </c>
      <c r="AQ15" s="60"/>
    </row>
    <row r="16" spans="2:43" ht="14.25">
      <c r="B16" s="56" t="s">
        <v>84</v>
      </c>
      <c r="C16" s="64" t="s">
        <v>172</v>
      </c>
      <c r="D16" s="47" t="s">
        <v>123</v>
      </c>
      <c r="E16" s="5">
        <f t="shared" si="0"/>
        <v>2</v>
      </c>
      <c r="F16" s="53">
        <f t="shared" si="1"/>
        <v>3</v>
      </c>
      <c r="G16" s="95"/>
      <c r="H16" s="4"/>
      <c r="I16" s="4"/>
      <c r="J16" s="4"/>
      <c r="K16" s="164"/>
      <c r="L16" s="95"/>
      <c r="M16" s="4"/>
      <c r="N16" s="4"/>
      <c r="O16" s="4"/>
      <c r="P16" s="164"/>
      <c r="Q16" s="15"/>
      <c r="R16" s="5"/>
      <c r="S16" s="5"/>
      <c r="T16" s="5"/>
      <c r="U16" s="53"/>
      <c r="V16" s="84">
        <v>1</v>
      </c>
      <c r="W16" s="5">
        <v>1</v>
      </c>
      <c r="X16" s="5">
        <v>0</v>
      </c>
      <c r="Y16" s="5" t="s">
        <v>20</v>
      </c>
      <c r="Z16" s="53">
        <v>3</v>
      </c>
      <c r="AA16" s="181"/>
      <c r="AB16" s="5"/>
      <c r="AC16" s="5"/>
      <c r="AD16" s="5"/>
      <c r="AE16" s="22"/>
      <c r="AF16" s="15"/>
      <c r="AG16" s="5"/>
      <c r="AH16" s="5"/>
      <c r="AI16" s="5"/>
      <c r="AJ16" s="53"/>
      <c r="AK16" s="181"/>
      <c r="AL16" s="5"/>
      <c r="AM16" s="5"/>
      <c r="AN16" s="5"/>
      <c r="AO16" s="22"/>
      <c r="AP16" s="68"/>
      <c r="AQ16" s="60"/>
    </row>
    <row r="17" spans="2:43" ht="14.25">
      <c r="B17" s="56" t="s">
        <v>18</v>
      </c>
      <c r="C17" s="64" t="s">
        <v>173</v>
      </c>
      <c r="D17" s="47" t="s">
        <v>124</v>
      </c>
      <c r="E17" s="5">
        <f t="shared" si="0"/>
        <v>2</v>
      </c>
      <c r="F17" s="53">
        <f t="shared" si="1"/>
        <v>3</v>
      </c>
      <c r="G17" s="95"/>
      <c r="H17" s="4"/>
      <c r="I17" s="4"/>
      <c r="J17" s="4"/>
      <c r="K17" s="164"/>
      <c r="L17" s="95"/>
      <c r="M17" s="4"/>
      <c r="N17" s="4"/>
      <c r="O17" s="4"/>
      <c r="P17" s="164"/>
      <c r="Q17" s="15"/>
      <c r="R17" s="5"/>
      <c r="S17" s="5"/>
      <c r="T17" s="5"/>
      <c r="U17" s="53"/>
      <c r="V17" s="84"/>
      <c r="W17" s="5"/>
      <c r="X17" s="5"/>
      <c r="Y17" s="5"/>
      <c r="Z17" s="53"/>
      <c r="AA17" s="181">
        <v>1</v>
      </c>
      <c r="AB17" s="5">
        <v>1</v>
      </c>
      <c r="AC17" s="5">
        <v>0</v>
      </c>
      <c r="AD17" s="5" t="s">
        <v>20</v>
      </c>
      <c r="AE17" s="22">
        <v>3</v>
      </c>
      <c r="AF17" s="15"/>
      <c r="AG17" s="5"/>
      <c r="AH17" s="5"/>
      <c r="AI17" s="5"/>
      <c r="AJ17" s="53"/>
      <c r="AK17" s="181"/>
      <c r="AL17" s="5"/>
      <c r="AM17" s="5"/>
      <c r="AN17" s="5"/>
      <c r="AO17" s="22"/>
      <c r="AP17" s="68" t="s">
        <v>84</v>
      </c>
      <c r="AQ17" s="60"/>
    </row>
    <row r="18" spans="2:43" ht="14.25">
      <c r="B18" s="56" t="s">
        <v>85</v>
      </c>
      <c r="C18" s="64" t="s">
        <v>159</v>
      </c>
      <c r="D18" s="47" t="s">
        <v>28</v>
      </c>
      <c r="E18" s="5">
        <f t="shared" si="0"/>
        <v>2</v>
      </c>
      <c r="F18" s="53">
        <f t="shared" si="1"/>
        <v>2</v>
      </c>
      <c r="G18" s="95"/>
      <c r="H18" s="4"/>
      <c r="I18" s="4"/>
      <c r="J18" s="4"/>
      <c r="K18" s="164"/>
      <c r="L18" s="95"/>
      <c r="M18" s="4"/>
      <c r="N18" s="4"/>
      <c r="O18" s="4"/>
      <c r="P18" s="164"/>
      <c r="Q18" s="15"/>
      <c r="R18" s="5"/>
      <c r="S18" s="5"/>
      <c r="T18" s="5"/>
      <c r="U18" s="53"/>
      <c r="V18" s="84"/>
      <c r="W18" s="5"/>
      <c r="X18" s="5"/>
      <c r="Y18" s="5"/>
      <c r="Z18" s="53"/>
      <c r="AA18" s="181"/>
      <c r="AB18" s="5"/>
      <c r="AC18" s="5"/>
      <c r="AD18" s="5"/>
      <c r="AE18" s="22"/>
      <c r="AF18" s="181">
        <v>2</v>
      </c>
      <c r="AG18" s="5">
        <v>0</v>
      </c>
      <c r="AH18" s="5">
        <v>0</v>
      </c>
      <c r="AI18" s="5" t="s">
        <v>20</v>
      </c>
      <c r="AJ18" s="22">
        <v>2</v>
      </c>
      <c r="AK18" s="181"/>
      <c r="AL18" s="5"/>
      <c r="AM18" s="5"/>
      <c r="AN18" s="5"/>
      <c r="AO18" s="22"/>
      <c r="AP18" s="69"/>
      <c r="AQ18" s="60"/>
    </row>
    <row r="19" spans="2:43" ht="14.25">
      <c r="B19" s="56" t="s">
        <v>86</v>
      </c>
      <c r="C19" s="64" t="s">
        <v>174</v>
      </c>
      <c r="D19" s="47" t="s">
        <v>9</v>
      </c>
      <c r="E19" s="5">
        <f t="shared" si="0"/>
        <v>2</v>
      </c>
      <c r="F19" s="53">
        <f t="shared" si="1"/>
        <v>2</v>
      </c>
      <c r="G19" s="95"/>
      <c r="H19" s="4"/>
      <c r="I19" s="4"/>
      <c r="J19" s="4"/>
      <c r="K19" s="164"/>
      <c r="L19" s="95"/>
      <c r="M19" s="4"/>
      <c r="N19" s="4"/>
      <c r="O19" s="4"/>
      <c r="P19" s="164"/>
      <c r="Q19" s="15"/>
      <c r="R19" s="5"/>
      <c r="S19" s="5"/>
      <c r="T19" s="5"/>
      <c r="U19" s="53"/>
      <c r="V19" s="84">
        <v>1</v>
      </c>
      <c r="W19" s="5">
        <v>1</v>
      </c>
      <c r="X19" s="5">
        <v>0</v>
      </c>
      <c r="Y19" s="5" t="s">
        <v>26</v>
      </c>
      <c r="Z19" s="53">
        <v>2</v>
      </c>
      <c r="AA19" s="181"/>
      <c r="AB19" s="5"/>
      <c r="AC19" s="5"/>
      <c r="AD19" s="5"/>
      <c r="AE19" s="22"/>
      <c r="AF19" s="15"/>
      <c r="AG19" s="5"/>
      <c r="AH19" s="5"/>
      <c r="AI19" s="5"/>
      <c r="AJ19" s="53"/>
      <c r="AK19" s="181"/>
      <c r="AL19" s="5"/>
      <c r="AM19" s="5"/>
      <c r="AN19" s="5"/>
      <c r="AO19" s="22"/>
      <c r="AP19" s="68"/>
      <c r="AQ19" s="60"/>
    </row>
    <row r="20" spans="2:43" ht="14.25">
      <c r="B20" s="56" t="s">
        <v>87</v>
      </c>
      <c r="C20" s="64" t="s">
        <v>175</v>
      </c>
      <c r="D20" s="47" t="s">
        <v>10</v>
      </c>
      <c r="E20" s="5">
        <f t="shared" si="0"/>
        <v>3</v>
      </c>
      <c r="F20" s="53">
        <f t="shared" si="1"/>
        <v>4</v>
      </c>
      <c r="G20" s="95"/>
      <c r="H20" s="4"/>
      <c r="I20" s="4"/>
      <c r="J20" s="4"/>
      <c r="K20" s="164"/>
      <c r="L20" s="95"/>
      <c r="M20" s="4"/>
      <c r="N20" s="4"/>
      <c r="O20" s="4"/>
      <c r="P20" s="164"/>
      <c r="Q20" s="15"/>
      <c r="R20" s="5"/>
      <c r="S20" s="5"/>
      <c r="T20" s="5"/>
      <c r="U20" s="53"/>
      <c r="V20" s="84">
        <v>0</v>
      </c>
      <c r="W20" s="5">
        <v>1</v>
      </c>
      <c r="X20" s="5">
        <v>2</v>
      </c>
      <c r="Y20" s="5" t="s">
        <v>26</v>
      </c>
      <c r="Z20" s="53">
        <v>4</v>
      </c>
      <c r="AA20" s="181"/>
      <c r="AB20" s="5"/>
      <c r="AC20" s="5"/>
      <c r="AD20" s="5"/>
      <c r="AE20" s="22"/>
      <c r="AF20" s="15"/>
      <c r="AG20" s="5"/>
      <c r="AH20" s="5"/>
      <c r="AI20" s="5"/>
      <c r="AJ20" s="53"/>
      <c r="AK20" s="181"/>
      <c r="AL20" s="5"/>
      <c r="AM20" s="5"/>
      <c r="AN20" s="5"/>
      <c r="AO20" s="22"/>
      <c r="AP20" s="68"/>
      <c r="AQ20" s="60"/>
    </row>
    <row r="21" spans="2:43" ht="14.25">
      <c r="B21" s="56" t="s">
        <v>88</v>
      </c>
      <c r="C21" s="64" t="s">
        <v>176</v>
      </c>
      <c r="D21" s="47" t="s">
        <v>11</v>
      </c>
      <c r="E21" s="5">
        <f t="shared" si="0"/>
        <v>2</v>
      </c>
      <c r="F21" s="53">
        <f t="shared" si="1"/>
        <v>4</v>
      </c>
      <c r="G21" s="95"/>
      <c r="H21" s="4"/>
      <c r="I21" s="4"/>
      <c r="J21" s="4"/>
      <c r="K21" s="164"/>
      <c r="L21" s="95"/>
      <c r="M21" s="4"/>
      <c r="N21" s="4"/>
      <c r="O21" s="4"/>
      <c r="P21" s="164"/>
      <c r="Q21" s="15"/>
      <c r="R21" s="5"/>
      <c r="S21" s="5"/>
      <c r="T21" s="5"/>
      <c r="U21" s="53"/>
      <c r="V21" s="84"/>
      <c r="W21" s="5"/>
      <c r="X21" s="5"/>
      <c r="Y21" s="5"/>
      <c r="Z21" s="53"/>
      <c r="AA21" s="181">
        <v>0</v>
      </c>
      <c r="AB21" s="5">
        <v>0</v>
      </c>
      <c r="AC21" s="5">
        <v>2</v>
      </c>
      <c r="AD21" s="5" t="s">
        <v>26</v>
      </c>
      <c r="AE21" s="22">
        <v>4</v>
      </c>
      <c r="AF21" s="15"/>
      <c r="AG21" s="5"/>
      <c r="AH21" s="5"/>
      <c r="AI21" s="5"/>
      <c r="AJ21" s="53"/>
      <c r="AK21" s="181"/>
      <c r="AL21" s="5"/>
      <c r="AM21" s="5"/>
      <c r="AN21" s="5"/>
      <c r="AO21" s="22"/>
      <c r="AP21" s="68"/>
      <c r="AQ21" s="60"/>
    </row>
    <row r="22" spans="2:43" ht="14.25">
      <c r="B22" s="56" t="s">
        <v>89</v>
      </c>
      <c r="C22" s="64" t="s">
        <v>177</v>
      </c>
      <c r="D22" s="47" t="s">
        <v>12</v>
      </c>
      <c r="E22" s="5">
        <f t="shared" si="0"/>
        <v>2</v>
      </c>
      <c r="F22" s="53">
        <f t="shared" si="1"/>
        <v>2</v>
      </c>
      <c r="G22" s="95"/>
      <c r="H22" s="4"/>
      <c r="I22" s="4"/>
      <c r="J22" s="4"/>
      <c r="K22" s="164"/>
      <c r="L22" s="95"/>
      <c r="M22" s="4"/>
      <c r="N22" s="4"/>
      <c r="O22" s="4"/>
      <c r="P22" s="164"/>
      <c r="Q22" s="15"/>
      <c r="R22" s="5"/>
      <c r="S22" s="5"/>
      <c r="T22" s="5"/>
      <c r="U22" s="53"/>
      <c r="V22" s="84"/>
      <c r="W22" s="5"/>
      <c r="X22" s="5"/>
      <c r="Y22" s="5"/>
      <c r="Z22" s="53"/>
      <c r="AA22" s="181"/>
      <c r="AB22" s="5"/>
      <c r="AC22" s="5"/>
      <c r="AD22" s="5"/>
      <c r="AE22" s="22"/>
      <c r="AF22" s="15">
        <v>1</v>
      </c>
      <c r="AG22" s="5">
        <v>1</v>
      </c>
      <c r="AH22" s="5">
        <v>0</v>
      </c>
      <c r="AI22" s="5" t="s">
        <v>20</v>
      </c>
      <c r="AJ22" s="53">
        <v>2</v>
      </c>
      <c r="AK22" s="181"/>
      <c r="AL22" s="5"/>
      <c r="AM22" s="5"/>
      <c r="AN22" s="5"/>
      <c r="AO22" s="22"/>
      <c r="AP22" s="68"/>
      <c r="AQ22" s="60"/>
    </row>
    <row r="23" spans="1:43" ht="14.25">
      <c r="A23" s="11"/>
      <c r="B23" s="56" t="s">
        <v>90</v>
      </c>
      <c r="C23" s="64" t="s">
        <v>178</v>
      </c>
      <c r="D23" s="47" t="s">
        <v>13</v>
      </c>
      <c r="E23" s="5">
        <f t="shared" si="0"/>
        <v>3</v>
      </c>
      <c r="F23" s="53">
        <f t="shared" si="1"/>
        <v>3</v>
      </c>
      <c r="G23" s="95"/>
      <c r="H23" s="4"/>
      <c r="I23" s="4"/>
      <c r="J23" s="4"/>
      <c r="K23" s="164"/>
      <c r="L23" s="95"/>
      <c r="M23" s="4"/>
      <c r="N23" s="4"/>
      <c r="O23" s="4"/>
      <c r="P23" s="164"/>
      <c r="Q23" s="15"/>
      <c r="R23" s="5"/>
      <c r="S23" s="5"/>
      <c r="T23" s="5"/>
      <c r="U23" s="53"/>
      <c r="V23" s="84"/>
      <c r="W23" s="5"/>
      <c r="X23" s="5"/>
      <c r="Y23" s="5"/>
      <c r="Z23" s="53"/>
      <c r="AA23" s="181"/>
      <c r="AB23" s="5"/>
      <c r="AC23" s="5"/>
      <c r="AD23" s="5"/>
      <c r="AE23" s="22"/>
      <c r="AF23" s="15">
        <v>2</v>
      </c>
      <c r="AG23" s="5">
        <v>1</v>
      </c>
      <c r="AH23" s="5">
        <v>0</v>
      </c>
      <c r="AI23" s="5" t="s">
        <v>26</v>
      </c>
      <c r="AJ23" s="53">
        <v>3</v>
      </c>
      <c r="AK23" s="181"/>
      <c r="AL23" s="5"/>
      <c r="AM23" s="5"/>
      <c r="AN23" s="5"/>
      <c r="AO23" s="22"/>
      <c r="AP23" s="68"/>
      <c r="AQ23" s="60"/>
    </row>
    <row r="24" spans="2:43" ht="14.25">
      <c r="B24" s="56" t="s">
        <v>91</v>
      </c>
      <c r="C24" s="64" t="s">
        <v>179</v>
      </c>
      <c r="D24" s="47" t="s">
        <v>25</v>
      </c>
      <c r="E24" s="5">
        <f t="shared" si="0"/>
        <v>2</v>
      </c>
      <c r="F24" s="53">
        <f t="shared" si="1"/>
        <v>2</v>
      </c>
      <c r="G24" s="95"/>
      <c r="H24" s="4"/>
      <c r="I24" s="4"/>
      <c r="J24" s="4"/>
      <c r="K24" s="164"/>
      <c r="L24" s="95"/>
      <c r="M24" s="4"/>
      <c r="N24" s="4"/>
      <c r="O24" s="4"/>
      <c r="P24" s="164"/>
      <c r="Q24" s="15"/>
      <c r="R24" s="5"/>
      <c r="S24" s="5"/>
      <c r="T24" s="5"/>
      <c r="U24" s="53"/>
      <c r="V24" s="84"/>
      <c r="W24" s="5"/>
      <c r="X24" s="5"/>
      <c r="Y24" s="5"/>
      <c r="Z24" s="53"/>
      <c r="AA24" s="181">
        <v>0</v>
      </c>
      <c r="AB24" s="5">
        <v>0</v>
      </c>
      <c r="AC24" s="5">
        <v>2</v>
      </c>
      <c r="AD24" s="5" t="s">
        <v>26</v>
      </c>
      <c r="AE24" s="22">
        <v>2</v>
      </c>
      <c r="AF24" s="15"/>
      <c r="AG24" s="5"/>
      <c r="AH24" s="5"/>
      <c r="AI24" s="5"/>
      <c r="AJ24" s="53"/>
      <c r="AK24" s="181"/>
      <c r="AL24" s="5"/>
      <c r="AM24" s="5"/>
      <c r="AN24" s="5"/>
      <c r="AO24" s="22"/>
      <c r="AP24" s="68" t="s">
        <v>30</v>
      </c>
      <c r="AQ24" s="60"/>
    </row>
    <row r="25" spans="2:43" ht="14.25">
      <c r="B25" s="56" t="s">
        <v>92</v>
      </c>
      <c r="C25" s="65" t="s">
        <v>180</v>
      </c>
      <c r="D25" s="48" t="s">
        <v>229</v>
      </c>
      <c r="E25" s="5">
        <f t="shared" si="0"/>
        <v>2</v>
      </c>
      <c r="F25" s="53">
        <f t="shared" si="1"/>
        <v>5</v>
      </c>
      <c r="G25" s="95"/>
      <c r="H25" s="19"/>
      <c r="I25" s="19"/>
      <c r="J25" s="19"/>
      <c r="K25" s="168"/>
      <c r="L25" s="95"/>
      <c r="M25" s="19"/>
      <c r="N25" s="19"/>
      <c r="O25" s="19"/>
      <c r="P25" s="168"/>
      <c r="Q25" s="15"/>
      <c r="R25" s="15"/>
      <c r="S25" s="15"/>
      <c r="T25" s="15"/>
      <c r="U25" s="82"/>
      <c r="V25" s="84"/>
      <c r="W25" s="15"/>
      <c r="X25" s="15"/>
      <c r="Y25" s="15"/>
      <c r="Z25" s="82"/>
      <c r="AA25" s="181"/>
      <c r="AB25" s="15"/>
      <c r="AC25" s="15"/>
      <c r="AD25" s="15"/>
      <c r="AE25" s="100"/>
      <c r="AF25" s="15">
        <v>0</v>
      </c>
      <c r="AG25" s="15">
        <v>0</v>
      </c>
      <c r="AH25" s="15">
        <v>2</v>
      </c>
      <c r="AI25" s="15" t="s">
        <v>26</v>
      </c>
      <c r="AJ25" s="82">
        <v>5</v>
      </c>
      <c r="AK25" s="181"/>
      <c r="AL25" s="15"/>
      <c r="AM25" s="15"/>
      <c r="AN25" s="15"/>
      <c r="AO25" s="100"/>
      <c r="AP25" s="68"/>
      <c r="AQ25" s="60"/>
    </row>
    <row r="26" spans="2:43" ht="12.75">
      <c r="B26" s="137" t="s">
        <v>230</v>
      </c>
      <c r="C26" s="125"/>
      <c r="D26" s="126"/>
      <c r="E26" s="131">
        <f t="shared" si="0"/>
        <v>44</v>
      </c>
      <c r="F26" s="215">
        <f t="shared" si="1"/>
        <v>50</v>
      </c>
      <c r="G26" s="129">
        <f>SUM(G27:G41)</f>
        <v>0</v>
      </c>
      <c r="H26" s="130">
        <f>SUM(H27:H41)</f>
        <v>0</v>
      </c>
      <c r="I26" s="130">
        <f>SUM(I27:I41)</f>
        <v>0</v>
      </c>
      <c r="J26" s="130"/>
      <c r="K26" s="130">
        <f>SUM(K27:K41)</f>
        <v>0</v>
      </c>
      <c r="L26" s="129">
        <f>SUM(L27:L41)</f>
        <v>0</v>
      </c>
      <c r="M26" s="130">
        <f>SUM(M27:M41)</f>
        <v>0</v>
      </c>
      <c r="N26" s="130">
        <f>SUM(N27:N41)</f>
        <v>0</v>
      </c>
      <c r="O26" s="130"/>
      <c r="P26" s="130">
        <f>SUM(P27:P41)</f>
        <v>0</v>
      </c>
      <c r="Q26" s="129">
        <f>SUM(Q27:Q41)</f>
        <v>0</v>
      </c>
      <c r="R26" s="130">
        <f>SUM(R27:R41)</f>
        <v>0</v>
      </c>
      <c r="S26" s="130">
        <f>SUM(S27:S41)</f>
        <v>0</v>
      </c>
      <c r="T26" s="130"/>
      <c r="U26" s="222">
        <f>SUM(U27:U41)</f>
        <v>0</v>
      </c>
      <c r="V26" s="133">
        <f>SUM(V27:V41)</f>
        <v>5</v>
      </c>
      <c r="W26" s="130">
        <f>SUM(W27:W41)</f>
        <v>7</v>
      </c>
      <c r="X26" s="130">
        <f>SUM(X27:X41)</f>
        <v>1</v>
      </c>
      <c r="Y26" s="130"/>
      <c r="Z26" s="130">
        <f>SUM(Z27:Z41)</f>
        <v>15</v>
      </c>
      <c r="AA26" s="129">
        <f>SUM(AA27:AA41)</f>
        <v>6</v>
      </c>
      <c r="AB26" s="130">
        <f>SUM(AB27:AB41)</f>
        <v>7</v>
      </c>
      <c r="AC26" s="130">
        <f>SUM(AC27:AC41)</f>
        <v>1</v>
      </c>
      <c r="AD26" s="130"/>
      <c r="AE26" s="130">
        <f>SUM(AE27:AE41)</f>
        <v>17</v>
      </c>
      <c r="AF26" s="129">
        <f>SUM(AF27:AF41)</f>
        <v>6</v>
      </c>
      <c r="AG26" s="130">
        <f>SUM(AG27:AG41)</f>
        <v>5</v>
      </c>
      <c r="AH26" s="130">
        <f>SUM(AH27:AH41)</f>
        <v>6</v>
      </c>
      <c r="AI26" s="130"/>
      <c r="AJ26" s="130">
        <f>SUM(AJ27:AJ41)</f>
        <v>18</v>
      </c>
      <c r="AK26" s="129">
        <f>SUM(AK27:AK41)</f>
        <v>0</v>
      </c>
      <c r="AL26" s="130">
        <f>SUM(AL27:AL41)</f>
        <v>0</v>
      </c>
      <c r="AM26" s="130">
        <f>SUM(AM27:AM41)</f>
        <v>0</v>
      </c>
      <c r="AN26" s="130"/>
      <c r="AO26" s="223">
        <f>SUM(AO27:AO41)</f>
        <v>0</v>
      </c>
      <c r="AP26" s="135"/>
      <c r="AQ26" s="136"/>
    </row>
    <row r="27" spans="1:43" ht="14.25">
      <c r="A27" s="11"/>
      <c r="B27" s="56" t="s">
        <v>93</v>
      </c>
      <c r="C27" s="64" t="s">
        <v>182</v>
      </c>
      <c r="D27" s="47" t="s">
        <v>42</v>
      </c>
      <c r="E27" s="5">
        <f t="shared" si="0"/>
        <v>2</v>
      </c>
      <c r="F27" s="53">
        <f t="shared" si="1"/>
        <v>2</v>
      </c>
      <c r="G27" s="95"/>
      <c r="H27" s="4"/>
      <c r="I27" s="4"/>
      <c r="J27" s="4"/>
      <c r="K27" s="164"/>
      <c r="L27" s="95"/>
      <c r="M27" s="4"/>
      <c r="N27" s="4"/>
      <c r="O27" s="4"/>
      <c r="P27" s="164"/>
      <c r="Q27" s="15"/>
      <c r="R27" s="5"/>
      <c r="S27" s="5"/>
      <c r="T27" s="5"/>
      <c r="U27" s="53"/>
      <c r="V27" s="84">
        <v>1</v>
      </c>
      <c r="W27" s="5">
        <v>1</v>
      </c>
      <c r="X27" s="5">
        <v>0</v>
      </c>
      <c r="Y27" s="5" t="s">
        <v>20</v>
      </c>
      <c r="Z27" s="53">
        <v>2</v>
      </c>
      <c r="AA27" s="181"/>
      <c r="AB27" s="5"/>
      <c r="AC27" s="5"/>
      <c r="AD27" s="5"/>
      <c r="AE27" s="22"/>
      <c r="AF27" s="15"/>
      <c r="AG27" s="5"/>
      <c r="AH27" s="5"/>
      <c r="AI27" s="5"/>
      <c r="AJ27" s="53"/>
      <c r="AK27" s="181"/>
      <c r="AL27" s="5"/>
      <c r="AM27" s="5"/>
      <c r="AN27" s="5"/>
      <c r="AO27" s="22"/>
      <c r="AP27" s="272"/>
      <c r="AQ27" s="273"/>
    </row>
    <row r="28" spans="1:43" ht="14.25">
      <c r="A28" s="11"/>
      <c r="B28" s="56" t="s">
        <v>94</v>
      </c>
      <c r="C28" s="64" t="s">
        <v>183</v>
      </c>
      <c r="D28" s="47" t="s">
        <v>158</v>
      </c>
      <c r="E28" s="5">
        <f>SUM(G28:I28,L28:N28,Q28:S28,V28:X28,AA28:AC28,AF28:AH28,AK28:AM28)</f>
        <v>2</v>
      </c>
      <c r="F28" s="53">
        <f>SUM(K28,P28,U28,Z28,AE28,AJ28,AO28)</f>
        <v>2</v>
      </c>
      <c r="G28" s="95"/>
      <c r="H28" s="4"/>
      <c r="I28" s="4"/>
      <c r="J28" s="4"/>
      <c r="K28" s="164"/>
      <c r="L28" s="95"/>
      <c r="M28" s="4"/>
      <c r="N28" s="4"/>
      <c r="O28" s="4"/>
      <c r="P28" s="164"/>
      <c r="Q28" s="15"/>
      <c r="R28" s="5"/>
      <c r="S28" s="5"/>
      <c r="T28" s="5"/>
      <c r="U28" s="53"/>
      <c r="V28" s="84"/>
      <c r="W28" s="5"/>
      <c r="X28" s="5"/>
      <c r="Y28" s="5"/>
      <c r="Z28" s="53"/>
      <c r="AA28" s="181">
        <v>1</v>
      </c>
      <c r="AB28" s="5">
        <v>1</v>
      </c>
      <c r="AC28" s="5">
        <v>0</v>
      </c>
      <c r="AD28" s="5" t="s">
        <v>20</v>
      </c>
      <c r="AE28" s="22">
        <v>2</v>
      </c>
      <c r="AF28" s="15"/>
      <c r="AG28" s="5"/>
      <c r="AH28" s="5"/>
      <c r="AI28" s="5"/>
      <c r="AJ28" s="53"/>
      <c r="AK28" s="181"/>
      <c r="AL28" s="5"/>
      <c r="AM28" s="5"/>
      <c r="AN28" s="5"/>
      <c r="AO28" s="22"/>
      <c r="AP28" s="272" t="s">
        <v>93</v>
      </c>
      <c r="AQ28" s="273"/>
    </row>
    <row r="29" spans="1:43" ht="14.25">
      <c r="A29" s="11"/>
      <c r="B29" s="56" t="s">
        <v>95</v>
      </c>
      <c r="C29" s="64" t="s">
        <v>198</v>
      </c>
      <c r="D29" s="47" t="s">
        <v>199</v>
      </c>
      <c r="E29" s="5">
        <f t="shared" si="0"/>
        <v>3</v>
      </c>
      <c r="F29" s="53">
        <f t="shared" si="1"/>
        <v>4</v>
      </c>
      <c r="G29" s="95"/>
      <c r="H29" s="4"/>
      <c r="I29" s="4"/>
      <c r="J29" s="4"/>
      <c r="K29" s="164"/>
      <c r="L29" s="95"/>
      <c r="M29" s="4"/>
      <c r="N29" s="4"/>
      <c r="O29" s="4"/>
      <c r="P29" s="164"/>
      <c r="Q29" s="15"/>
      <c r="R29" s="5"/>
      <c r="S29" s="5"/>
      <c r="T29" s="5"/>
      <c r="U29" s="53"/>
      <c r="V29" s="84">
        <v>1</v>
      </c>
      <c r="W29" s="5">
        <v>2</v>
      </c>
      <c r="X29" s="5">
        <v>0</v>
      </c>
      <c r="Y29" s="5" t="s">
        <v>26</v>
      </c>
      <c r="Z29" s="53">
        <v>4</v>
      </c>
      <c r="AA29" s="181"/>
      <c r="AB29" s="5"/>
      <c r="AC29" s="5"/>
      <c r="AD29" s="5"/>
      <c r="AE29" s="22"/>
      <c r="AF29" s="15"/>
      <c r="AG29" s="5"/>
      <c r="AH29" s="5"/>
      <c r="AI29" s="5"/>
      <c r="AJ29" s="53"/>
      <c r="AK29" s="181"/>
      <c r="AL29" s="5"/>
      <c r="AM29" s="5"/>
      <c r="AN29" s="5"/>
      <c r="AO29" s="22"/>
      <c r="AP29" s="274"/>
      <c r="AQ29" s="273"/>
    </row>
    <row r="30" spans="1:43" ht="14.25">
      <c r="A30" s="11"/>
      <c r="B30" s="56" t="s">
        <v>96</v>
      </c>
      <c r="C30" s="64" t="s">
        <v>200</v>
      </c>
      <c r="D30" s="47" t="s">
        <v>201</v>
      </c>
      <c r="E30" s="5">
        <f t="shared" si="0"/>
        <v>3</v>
      </c>
      <c r="F30" s="53">
        <f t="shared" si="1"/>
        <v>4</v>
      </c>
      <c r="G30" s="95"/>
      <c r="H30" s="4"/>
      <c r="I30" s="4"/>
      <c r="J30" s="4"/>
      <c r="K30" s="164"/>
      <c r="L30" s="95"/>
      <c r="M30" s="4"/>
      <c r="N30" s="4"/>
      <c r="O30" s="4"/>
      <c r="P30" s="164"/>
      <c r="Q30" s="15"/>
      <c r="R30" s="5"/>
      <c r="S30" s="5"/>
      <c r="T30" s="5"/>
      <c r="U30" s="53"/>
      <c r="V30" s="84"/>
      <c r="W30" s="5"/>
      <c r="X30" s="5"/>
      <c r="Y30" s="5"/>
      <c r="Z30" s="53"/>
      <c r="AA30" s="181">
        <v>1</v>
      </c>
      <c r="AB30" s="5">
        <v>2</v>
      </c>
      <c r="AC30" s="5">
        <v>0</v>
      </c>
      <c r="AD30" s="5" t="s">
        <v>26</v>
      </c>
      <c r="AE30" s="22">
        <v>4</v>
      </c>
      <c r="AF30" s="15"/>
      <c r="AG30" s="5"/>
      <c r="AH30" s="5"/>
      <c r="AI30" s="5"/>
      <c r="AJ30" s="53"/>
      <c r="AK30" s="181"/>
      <c r="AL30" s="5"/>
      <c r="AM30" s="5"/>
      <c r="AN30" s="5"/>
      <c r="AO30" s="22"/>
      <c r="AP30" s="274" t="s">
        <v>95</v>
      </c>
      <c r="AQ30" s="275"/>
    </row>
    <row r="31" spans="1:43" ht="14.25">
      <c r="A31" s="11"/>
      <c r="B31" s="56" t="s">
        <v>97</v>
      </c>
      <c r="C31" s="64" t="s">
        <v>202</v>
      </c>
      <c r="D31" s="47" t="s">
        <v>203</v>
      </c>
      <c r="E31" s="5">
        <f t="shared" si="0"/>
        <v>3</v>
      </c>
      <c r="F31" s="53">
        <f t="shared" si="1"/>
        <v>4</v>
      </c>
      <c r="G31" s="95"/>
      <c r="H31" s="4"/>
      <c r="I31" s="4"/>
      <c r="J31" s="4"/>
      <c r="K31" s="164"/>
      <c r="L31" s="95"/>
      <c r="M31" s="4"/>
      <c r="N31" s="4"/>
      <c r="O31" s="4"/>
      <c r="P31" s="164"/>
      <c r="Q31" s="15"/>
      <c r="R31" s="5"/>
      <c r="S31" s="5"/>
      <c r="T31" s="5"/>
      <c r="U31" s="53"/>
      <c r="V31" s="84">
        <v>2</v>
      </c>
      <c r="W31" s="5">
        <v>0</v>
      </c>
      <c r="X31" s="5">
        <v>1</v>
      </c>
      <c r="Y31" s="5" t="s">
        <v>20</v>
      </c>
      <c r="Z31" s="53">
        <v>4</v>
      </c>
      <c r="AA31" s="181"/>
      <c r="AB31" s="5"/>
      <c r="AC31" s="5"/>
      <c r="AD31" s="5"/>
      <c r="AE31" s="22"/>
      <c r="AF31" s="15"/>
      <c r="AG31" s="5"/>
      <c r="AH31" s="5"/>
      <c r="AI31" s="5"/>
      <c r="AJ31" s="53"/>
      <c r="AK31" s="181"/>
      <c r="AL31" s="5"/>
      <c r="AM31" s="5"/>
      <c r="AN31" s="5"/>
      <c r="AO31" s="22"/>
      <c r="AP31" s="274"/>
      <c r="AQ31" s="275"/>
    </row>
    <row r="32" spans="1:44" ht="14.25">
      <c r="A32" s="11"/>
      <c r="B32" s="56" t="s">
        <v>98</v>
      </c>
      <c r="C32" s="64" t="s">
        <v>204</v>
      </c>
      <c r="D32" s="47" t="s">
        <v>205</v>
      </c>
      <c r="E32" s="5">
        <f t="shared" si="0"/>
        <v>3</v>
      </c>
      <c r="F32" s="53">
        <f t="shared" si="1"/>
        <v>4</v>
      </c>
      <c r="G32" s="95"/>
      <c r="H32" s="4"/>
      <c r="I32" s="4"/>
      <c r="J32" s="4"/>
      <c r="K32" s="164"/>
      <c r="L32" s="95"/>
      <c r="M32" s="4"/>
      <c r="N32" s="4"/>
      <c r="O32" s="4"/>
      <c r="P32" s="164"/>
      <c r="Q32" s="15"/>
      <c r="R32" s="5"/>
      <c r="S32" s="5"/>
      <c r="T32" s="5"/>
      <c r="U32" s="53"/>
      <c r="V32" s="84"/>
      <c r="W32" s="5"/>
      <c r="X32" s="5"/>
      <c r="Y32" s="5"/>
      <c r="Z32" s="53"/>
      <c r="AA32" s="181">
        <v>2</v>
      </c>
      <c r="AB32" s="5">
        <v>0</v>
      </c>
      <c r="AC32" s="5">
        <v>1</v>
      </c>
      <c r="AD32" s="5" t="s">
        <v>20</v>
      </c>
      <c r="AE32" s="22">
        <v>4</v>
      </c>
      <c r="AF32" s="15"/>
      <c r="AG32" s="5"/>
      <c r="AH32" s="5"/>
      <c r="AI32" s="5"/>
      <c r="AJ32" s="53"/>
      <c r="AK32" s="181"/>
      <c r="AL32" s="5"/>
      <c r="AM32" s="5"/>
      <c r="AN32" s="5"/>
      <c r="AO32" s="22"/>
      <c r="AP32" s="274"/>
      <c r="AQ32" s="275"/>
      <c r="AR32" s="11"/>
    </row>
    <row r="33" spans="1:44" ht="14.25">
      <c r="A33" s="11"/>
      <c r="B33" s="56" t="s">
        <v>99</v>
      </c>
      <c r="C33" s="64" t="s">
        <v>206</v>
      </c>
      <c r="D33" s="47" t="s">
        <v>232</v>
      </c>
      <c r="E33" s="5">
        <f t="shared" si="0"/>
        <v>3</v>
      </c>
      <c r="F33" s="53">
        <f t="shared" si="1"/>
        <v>4</v>
      </c>
      <c r="G33" s="95"/>
      <c r="H33" s="4"/>
      <c r="I33" s="4"/>
      <c r="J33" s="4"/>
      <c r="K33" s="164"/>
      <c r="L33" s="95"/>
      <c r="M33" s="4"/>
      <c r="N33" s="4"/>
      <c r="O33" s="4"/>
      <c r="P33" s="164"/>
      <c r="Q33" s="15"/>
      <c r="R33" s="5"/>
      <c r="S33" s="5"/>
      <c r="T33" s="5"/>
      <c r="U33" s="53"/>
      <c r="V33" s="84"/>
      <c r="W33" s="5"/>
      <c r="X33" s="5"/>
      <c r="Y33" s="5"/>
      <c r="Z33" s="53"/>
      <c r="AA33" s="181"/>
      <c r="AB33" s="5"/>
      <c r="AC33" s="5"/>
      <c r="AD33" s="5"/>
      <c r="AE33" s="22"/>
      <c r="AF33" s="15">
        <v>2</v>
      </c>
      <c r="AG33" s="5">
        <v>0</v>
      </c>
      <c r="AH33" s="5">
        <v>1</v>
      </c>
      <c r="AI33" s="5" t="s">
        <v>20</v>
      </c>
      <c r="AJ33" s="53">
        <v>4</v>
      </c>
      <c r="AK33" s="181"/>
      <c r="AL33" s="5"/>
      <c r="AM33" s="5"/>
      <c r="AN33" s="5"/>
      <c r="AO33" s="22"/>
      <c r="AP33" s="274"/>
      <c r="AQ33" s="275"/>
      <c r="AR33" s="11"/>
    </row>
    <row r="34" spans="1:44" ht="14.25">
      <c r="A34" s="11"/>
      <c r="B34" s="56" t="s">
        <v>100</v>
      </c>
      <c r="C34" s="64" t="s">
        <v>207</v>
      </c>
      <c r="D34" s="47" t="s">
        <v>208</v>
      </c>
      <c r="E34" s="5">
        <f t="shared" si="0"/>
        <v>4</v>
      </c>
      <c r="F34" s="53">
        <f t="shared" si="1"/>
        <v>4</v>
      </c>
      <c r="G34" s="95"/>
      <c r="H34" s="4"/>
      <c r="I34" s="4"/>
      <c r="J34" s="4"/>
      <c r="K34" s="164"/>
      <c r="L34" s="95"/>
      <c r="M34" s="4"/>
      <c r="N34" s="4"/>
      <c r="O34" s="4"/>
      <c r="P34" s="164"/>
      <c r="Q34" s="15"/>
      <c r="R34" s="5"/>
      <c r="S34" s="5"/>
      <c r="T34" s="5"/>
      <c r="U34" s="53"/>
      <c r="V34" s="84"/>
      <c r="W34" s="5"/>
      <c r="X34" s="5"/>
      <c r="Y34" s="5"/>
      <c r="Z34" s="53"/>
      <c r="AA34" s="181"/>
      <c r="AB34" s="5"/>
      <c r="AC34" s="5"/>
      <c r="AD34" s="5"/>
      <c r="AE34" s="22"/>
      <c r="AF34" s="15">
        <v>2</v>
      </c>
      <c r="AG34" s="5">
        <v>1</v>
      </c>
      <c r="AH34" s="5">
        <v>1</v>
      </c>
      <c r="AI34" s="5" t="s">
        <v>20</v>
      </c>
      <c r="AJ34" s="53">
        <v>4</v>
      </c>
      <c r="AK34" s="181"/>
      <c r="AL34" s="5"/>
      <c r="AM34" s="5"/>
      <c r="AN34" s="5"/>
      <c r="AO34" s="22"/>
      <c r="AP34" s="274"/>
      <c r="AQ34" s="275"/>
      <c r="AR34" s="11"/>
    </row>
    <row r="35" spans="2:43" ht="14.25">
      <c r="B35" s="56" t="s">
        <v>103</v>
      </c>
      <c r="C35" s="64"/>
      <c r="D35" s="47" t="s">
        <v>157</v>
      </c>
      <c r="E35" s="5">
        <f>SUM(G35:I35,L35:N35,Q35:S35,V35:X35,AA35:AC35,AF35:AH35,AK35:AM35)</f>
        <v>2</v>
      </c>
      <c r="F35" s="53">
        <f>SUM(K35,P35,U35,Z35,AE35,AJ35,AO35)</f>
        <v>2</v>
      </c>
      <c r="G35" s="95"/>
      <c r="H35" s="4"/>
      <c r="I35" s="4"/>
      <c r="J35" s="4"/>
      <c r="K35" s="164"/>
      <c r="L35" s="95"/>
      <c r="M35" s="4"/>
      <c r="N35" s="4"/>
      <c r="O35" s="4"/>
      <c r="P35" s="164"/>
      <c r="Q35" s="15"/>
      <c r="R35" s="5"/>
      <c r="S35" s="5"/>
      <c r="T35" s="5"/>
      <c r="U35" s="53"/>
      <c r="V35" s="84">
        <v>0</v>
      </c>
      <c r="W35" s="5">
        <v>2</v>
      </c>
      <c r="X35" s="5">
        <v>0</v>
      </c>
      <c r="Y35" s="5" t="s">
        <v>26</v>
      </c>
      <c r="Z35" s="53">
        <v>2</v>
      </c>
      <c r="AA35" s="181"/>
      <c r="AB35" s="5"/>
      <c r="AC35" s="5"/>
      <c r="AD35" s="5"/>
      <c r="AE35" s="22"/>
      <c r="AF35" s="15"/>
      <c r="AG35" s="5"/>
      <c r="AH35" s="5"/>
      <c r="AI35" s="5"/>
      <c r="AJ35" s="53"/>
      <c r="AK35" s="181"/>
      <c r="AL35" s="5"/>
      <c r="AM35" s="5"/>
      <c r="AN35" s="5"/>
      <c r="AO35" s="22"/>
      <c r="AP35" s="68"/>
      <c r="AQ35" s="60"/>
    </row>
    <row r="36" spans="2:43" ht="14.25">
      <c r="B36" s="56" t="s">
        <v>104</v>
      </c>
      <c r="C36" s="64" t="s">
        <v>160</v>
      </c>
      <c r="D36" s="47" t="s">
        <v>114</v>
      </c>
      <c r="E36" s="5">
        <f t="shared" si="0"/>
        <v>3</v>
      </c>
      <c r="F36" s="53">
        <f t="shared" si="1"/>
        <v>3</v>
      </c>
      <c r="G36" s="95"/>
      <c r="H36" s="4"/>
      <c r="I36" s="4"/>
      <c r="J36" s="4"/>
      <c r="K36" s="164"/>
      <c r="L36" s="95"/>
      <c r="M36" s="4"/>
      <c r="N36" s="4"/>
      <c r="O36" s="4"/>
      <c r="P36" s="164"/>
      <c r="Q36" s="15"/>
      <c r="R36" s="5"/>
      <c r="S36" s="5"/>
      <c r="T36" s="5"/>
      <c r="U36" s="53"/>
      <c r="V36" s="84">
        <v>1</v>
      </c>
      <c r="W36" s="5">
        <v>2</v>
      </c>
      <c r="X36" s="5">
        <v>0</v>
      </c>
      <c r="Y36" s="5" t="s">
        <v>26</v>
      </c>
      <c r="Z36" s="53">
        <v>3</v>
      </c>
      <c r="AA36" s="181"/>
      <c r="AB36" s="5"/>
      <c r="AC36" s="5"/>
      <c r="AD36" s="5"/>
      <c r="AE36" s="22"/>
      <c r="AF36" s="15"/>
      <c r="AG36" s="5"/>
      <c r="AH36" s="5"/>
      <c r="AI36" s="5"/>
      <c r="AJ36" s="53"/>
      <c r="AK36" s="181"/>
      <c r="AL36" s="5"/>
      <c r="AM36" s="5"/>
      <c r="AN36" s="5"/>
      <c r="AO36" s="22"/>
      <c r="AP36" s="274"/>
      <c r="AQ36" s="275"/>
    </row>
    <row r="37" spans="2:43" ht="14.25">
      <c r="B37" s="56" t="s">
        <v>105</v>
      </c>
      <c r="C37" s="64" t="s">
        <v>161</v>
      </c>
      <c r="D37" s="47" t="s">
        <v>115</v>
      </c>
      <c r="E37" s="5">
        <f t="shared" si="0"/>
        <v>3</v>
      </c>
      <c r="F37" s="53">
        <f t="shared" si="1"/>
        <v>4</v>
      </c>
      <c r="G37" s="95"/>
      <c r="H37" s="4"/>
      <c r="I37" s="4"/>
      <c r="J37" s="4"/>
      <c r="K37" s="164"/>
      <c r="L37" s="95"/>
      <c r="M37" s="4"/>
      <c r="N37" s="4"/>
      <c r="O37" s="4"/>
      <c r="P37" s="164"/>
      <c r="Q37" s="15"/>
      <c r="R37" s="5"/>
      <c r="S37" s="5"/>
      <c r="T37" s="5"/>
      <c r="U37" s="53"/>
      <c r="V37" s="84"/>
      <c r="W37" s="5"/>
      <c r="X37" s="5"/>
      <c r="Y37" s="5"/>
      <c r="Z37" s="53"/>
      <c r="AA37" s="181">
        <v>1</v>
      </c>
      <c r="AB37" s="5">
        <v>2</v>
      </c>
      <c r="AC37" s="5">
        <v>0</v>
      </c>
      <c r="AD37" s="5" t="s">
        <v>26</v>
      </c>
      <c r="AE37" s="22">
        <v>4</v>
      </c>
      <c r="AF37" s="15"/>
      <c r="AG37" s="5"/>
      <c r="AH37" s="5"/>
      <c r="AI37" s="5"/>
      <c r="AJ37" s="53"/>
      <c r="AK37" s="181"/>
      <c r="AL37" s="5"/>
      <c r="AM37" s="5"/>
      <c r="AN37" s="5"/>
      <c r="AO37" s="22"/>
      <c r="AP37" s="274"/>
      <c r="AQ37" s="275"/>
    </row>
    <row r="38" spans="2:43" ht="14.25">
      <c r="B38" s="56" t="s">
        <v>106</v>
      </c>
      <c r="C38" s="64" t="s">
        <v>162</v>
      </c>
      <c r="D38" s="47" t="s">
        <v>116</v>
      </c>
      <c r="E38" s="5">
        <f t="shared" si="0"/>
        <v>3</v>
      </c>
      <c r="F38" s="53">
        <f t="shared" si="1"/>
        <v>4</v>
      </c>
      <c r="G38" s="95"/>
      <c r="H38" s="4"/>
      <c r="I38" s="4"/>
      <c r="J38" s="4"/>
      <c r="K38" s="164"/>
      <c r="L38" s="95"/>
      <c r="M38" s="4"/>
      <c r="N38" s="4"/>
      <c r="O38" s="4"/>
      <c r="P38" s="164"/>
      <c r="Q38" s="15"/>
      <c r="R38" s="5"/>
      <c r="S38" s="5"/>
      <c r="T38" s="5"/>
      <c r="U38" s="53"/>
      <c r="V38" s="84"/>
      <c r="W38" s="5"/>
      <c r="X38" s="5"/>
      <c r="Y38" s="5"/>
      <c r="Z38" s="53"/>
      <c r="AA38" s="181"/>
      <c r="AB38" s="5"/>
      <c r="AC38" s="5"/>
      <c r="AD38" s="5"/>
      <c r="AE38" s="22"/>
      <c r="AF38" s="15">
        <v>1</v>
      </c>
      <c r="AG38" s="5">
        <v>2</v>
      </c>
      <c r="AH38" s="5">
        <v>0</v>
      </c>
      <c r="AI38" s="5" t="s">
        <v>26</v>
      </c>
      <c r="AJ38" s="53">
        <v>4</v>
      </c>
      <c r="AK38" s="181"/>
      <c r="AL38" s="5"/>
      <c r="AM38" s="5"/>
      <c r="AN38" s="5"/>
      <c r="AO38" s="22"/>
      <c r="AP38" s="274"/>
      <c r="AQ38" s="275"/>
    </row>
    <row r="39" spans="2:43" ht="14.25">
      <c r="B39" s="56" t="s">
        <v>107</v>
      </c>
      <c r="C39" s="64" t="s">
        <v>163</v>
      </c>
      <c r="D39" s="48" t="s">
        <v>33</v>
      </c>
      <c r="E39" s="5">
        <f t="shared" si="0"/>
        <v>4</v>
      </c>
      <c r="F39" s="53">
        <f t="shared" si="1"/>
        <v>3</v>
      </c>
      <c r="G39" s="95"/>
      <c r="H39" s="4"/>
      <c r="I39" s="4"/>
      <c r="J39" s="4"/>
      <c r="K39" s="164"/>
      <c r="L39" s="95"/>
      <c r="M39" s="4"/>
      <c r="N39" s="4"/>
      <c r="O39" s="4"/>
      <c r="P39" s="164"/>
      <c r="Q39" s="15"/>
      <c r="R39" s="5"/>
      <c r="S39" s="5"/>
      <c r="T39" s="5"/>
      <c r="U39" s="53"/>
      <c r="V39" s="84"/>
      <c r="W39" s="5"/>
      <c r="X39" s="5"/>
      <c r="Y39" s="5"/>
      <c r="Z39" s="53"/>
      <c r="AA39" s="181"/>
      <c r="AB39" s="5"/>
      <c r="AC39" s="5"/>
      <c r="AD39" s="5"/>
      <c r="AE39" s="22"/>
      <c r="AF39" s="15">
        <v>0</v>
      </c>
      <c r="AG39" s="5">
        <v>0</v>
      </c>
      <c r="AH39" s="5">
        <v>4</v>
      </c>
      <c r="AI39" s="5" t="s">
        <v>26</v>
      </c>
      <c r="AJ39" s="53">
        <v>3</v>
      </c>
      <c r="AK39" s="181"/>
      <c r="AL39" s="5"/>
      <c r="AM39" s="5"/>
      <c r="AN39" s="5"/>
      <c r="AO39" s="22"/>
      <c r="AP39" s="274">
        <v>10</v>
      </c>
      <c r="AQ39" s="276" t="s">
        <v>240</v>
      </c>
    </row>
    <row r="40" spans="2:43" ht="14.25">
      <c r="B40" s="56" t="s">
        <v>108</v>
      </c>
      <c r="C40" s="64"/>
      <c r="D40" s="47" t="s">
        <v>125</v>
      </c>
      <c r="E40" s="5">
        <f t="shared" si="0"/>
        <v>3</v>
      </c>
      <c r="F40" s="53">
        <f t="shared" si="1"/>
        <v>3</v>
      </c>
      <c r="G40" s="95"/>
      <c r="H40" s="4"/>
      <c r="I40" s="4"/>
      <c r="J40" s="4"/>
      <c r="K40" s="164"/>
      <c r="L40" s="95"/>
      <c r="M40" s="4"/>
      <c r="N40" s="4"/>
      <c r="O40" s="4"/>
      <c r="P40" s="164"/>
      <c r="Q40" s="15"/>
      <c r="R40" s="5"/>
      <c r="S40" s="5"/>
      <c r="T40" s="5"/>
      <c r="U40" s="53"/>
      <c r="V40" s="84"/>
      <c r="W40" s="5"/>
      <c r="X40" s="5"/>
      <c r="Y40" s="5"/>
      <c r="Z40" s="53"/>
      <c r="AA40" s="181">
        <v>1</v>
      </c>
      <c r="AB40" s="5">
        <v>2</v>
      </c>
      <c r="AC40" s="5">
        <v>0</v>
      </c>
      <c r="AD40" s="5" t="s">
        <v>26</v>
      </c>
      <c r="AE40" s="22">
        <v>3</v>
      </c>
      <c r="AF40" s="15"/>
      <c r="AG40" s="5"/>
      <c r="AH40" s="5"/>
      <c r="AI40" s="5"/>
      <c r="AJ40" s="53"/>
      <c r="AK40" s="181"/>
      <c r="AL40" s="5"/>
      <c r="AM40" s="5"/>
      <c r="AN40" s="5"/>
      <c r="AO40" s="22"/>
      <c r="AP40" s="274"/>
      <c r="AQ40" s="275"/>
    </row>
    <row r="41" spans="2:43" ht="14.25">
      <c r="B41" s="56" t="s">
        <v>109</v>
      </c>
      <c r="C41" s="64"/>
      <c r="D41" s="47" t="s">
        <v>126</v>
      </c>
      <c r="E41" s="5">
        <f t="shared" si="0"/>
        <v>3</v>
      </c>
      <c r="F41" s="53">
        <f t="shared" si="1"/>
        <v>3</v>
      </c>
      <c r="G41" s="95"/>
      <c r="H41" s="4"/>
      <c r="I41" s="4"/>
      <c r="J41" s="4"/>
      <c r="K41" s="164"/>
      <c r="L41" s="95"/>
      <c r="M41" s="4"/>
      <c r="N41" s="4"/>
      <c r="O41" s="4"/>
      <c r="P41" s="164"/>
      <c r="Q41" s="15"/>
      <c r="R41" s="5"/>
      <c r="S41" s="5"/>
      <c r="T41" s="5"/>
      <c r="U41" s="53"/>
      <c r="V41" s="84"/>
      <c r="W41" s="5"/>
      <c r="X41" s="5"/>
      <c r="Y41" s="5"/>
      <c r="Z41" s="53"/>
      <c r="AA41" s="181"/>
      <c r="AB41" s="5"/>
      <c r="AC41" s="5"/>
      <c r="AD41" s="5"/>
      <c r="AE41" s="22"/>
      <c r="AF41" s="15">
        <v>1</v>
      </c>
      <c r="AG41" s="5">
        <v>2</v>
      </c>
      <c r="AH41" s="5">
        <v>0</v>
      </c>
      <c r="AI41" s="5" t="s">
        <v>26</v>
      </c>
      <c r="AJ41" s="53">
        <v>3</v>
      </c>
      <c r="AK41" s="181"/>
      <c r="AL41" s="5"/>
      <c r="AM41" s="5"/>
      <c r="AN41" s="5"/>
      <c r="AO41" s="22"/>
      <c r="AP41" s="274"/>
      <c r="AQ41" s="275"/>
    </row>
    <row r="42" spans="2:43" ht="12.75">
      <c r="B42" s="330" t="s">
        <v>14</v>
      </c>
      <c r="C42" s="331"/>
      <c r="D42" s="332"/>
      <c r="E42" s="141">
        <f t="shared" si="0"/>
        <v>12</v>
      </c>
      <c r="F42" s="142">
        <f t="shared" si="1"/>
        <v>30</v>
      </c>
      <c r="G42" s="143">
        <f aca="true" t="shared" si="3" ref="G42:AO42">SUM(G43:G43)</f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7">
        <f t="shared" si="3"/>
        <v>0</v>
      </c>
      <c r="L42" s="143">
        <f t="shared" si="3"/>
        <v>0</v>
      </c>
      <c r="M42" s="144">
        <f t="shared" si="3"/>
        <v>0</v>
      </c>
      <c r="N42" s="144">
        <f t="shared" si="3"/>
        <v>0</v>
      </c>
      <c r="O42" s="144">
        <f t="shared" si="3"/>
        <v>0</v>
      </c>
      <c r="P42" s="147">
        <f t="shared" si="3"/>
        <v>0</v>
      </c>
      <c r="Q42" s="144">
        <f t="shared" si="3"/>
        <v>0</v>
      </c>
      <c r="R42" s="144">
        <f t="shared" si="3"/>
        <v>0</v>
      </c>
      <c r="S42" s="144">
        <f t="shared" si="3"/>
        <v>0</v>
      </c>
      <c r="T42" s="144">
        <f t="shared" si="3"/>
        <v>0</v>
      </c>
      <c r="U42" s="145">
        <f t="shared" si="3"/>
        <v>0</v>
      </c>
      <c r="V42" s="146">
        <f t="shared" si="3"/>
        <v>0</v>
      </c>
      <c r="W42" s="144">
        <f t="shared" si="3"/>
        <v>0</v>
      </c>
      <c r="X42" s="144">
        <f t="shared" si="3"/>
        <v>0</v>
      </c>
      <c r="Y42" s="144">
        <f t="shared" si="3"/>
        <v>0</v>
      </c>
      <c r="Z42" s="145">
        <f t="shared" si="3"/>
        <v>0</v>
      </c>
      <c r="AA42" s="143">
        <f t="shared" si="3"/>
        <v>0</v>
      </c>
      <c r="AB42" s="144">
        <f t="shared" si="3"/>
        <v>0</v>
      </c>
      <c r="AC42" s="144">
        <f t="shared" si="3"/>
        <v>0</v>
      </c>
      <c r="AD42" s="144">
        <f t="shared" si="3"/>
        <v>0</v>
      </c>
      <c r="AE42" s="147">
        <f t="shared" si="3"/>
        <v>0</v>
      </c>
      <c r="AF42" s="144">
        <f t="shared" si="3"/>
        <v>0</v>
      </c>
      <c r="AG42" s="144">
        <f t="shared" si="3"/>
        <v>0</v>
      </c>
      <c r="AH42" s="144">
        <f t="shared" si="3"/>
        <v>0</v>
      </c>
      <c r="AI42" s="144">
        <f t="shared" si="3"/>
        <v>0</v>
      </c>
      <c r="AJ42" s="145">
        <f t="shared" si="3"/>
        <v>0</v>
      </c>
      <c r="AK42" s="143">
        <f t="shared" si="3"/>
        <v>0</v>
      </c>
      <c r="AL42" s="144">
        <f t="shared" si="3"/>
        <v>3</v>
      </c>
      <c r="AM42" s="144">
        <f t="shared" si="3"/>
        <v>9</v>
      </c>
      <c r="AN42" s="144">
        <f t="shared" si="3"/>
        <v>0</v>
      </c>
      <c r="AO42" s="147">
        <f t="shared" si="3"/>
        <v>30</v>
      </c>
      <c r="AP42" s="135"/>
      <c r="AQ42" s="136"/>
    </row>
    <row r="43" spans="2:43" ht="15" thickBot="1">
      <c r="B43" s="154" t="s">
        <v>110</v>
      </c>
      <c r="C43" s="155" t="s">
        <v>181</v>
      </c>
      <c r="D43" s="87" t="s">
        <v>14</v>
      </c>
      <c r="E43" s="88">
        <f t="shared" si="0"/>
        <v>12</v>
      </c>
      <c r="F43" s="89">
        <f t="shared" si="1"/>
        <v>30</v>
      </c>
      <c r="G43" s="101"/>
      <c r="H43" s="90"/>
      <c r="I43" s="90"/>
      <c r="J43" s="90"/>
      <c r="K43" s="169"/>
      <c r="L43" s="101"/>
      <c r="M43" s="90"/>
      <c r="N43" s="90"/>
      <c r="O43" s="90"/>
      <c r="P43" s="169"/>
      <c r="Q43" s="177"/>
      <c r="R43" s="88"/>
      <c r="S43" s="88"/>
      <c r="T43" s="88"/>
      <c r="U43" s="89"/>
      <c r="V43" s="91"/>
      <c r="W43" s="88"/>
      <c r="X43" s="88"/>
      <c r="Y43" s="88"/>
      <c r="Z43" s="89"/>
      <c r="AA43" s="184"/>
      <c r="AB43" s="88"/>
      <c r="AC43" s="88"/>
      <c r="AD43" s="88"/>
      <c r="AE43" s="92"/>
      <c r="AF43" s="177"/>
      <c r="AG43" s="88"/>
      <c r="AH43" s="88"/>
      <c r="AI43" s="88"/>
      <c r="AJ43" s="89"/>
      <c r="AK43" s="184">
        <v>0</v>
      </c>
      <c r="AL43" s="88">
        <v>3</v>
      </c>
      <c r="AM43" s="88">
        <v>9</v>
      </c>
      <c r="AN43" s="88" t="s">
        <v>26</v>
      </c>
      <c r="AO43" s="92">
        <v>30</v>
      </c>
      <c r="AP43" s="248" t="s">
        <v>107</v>
      </c>
      <c r="AQ43" s="153"/>
    </row>
    <row r="44" spans="2:43" ht="15.75" thickTop="1">
      <c r="B44" s="336" t="s">
        <v>149</v>
      </c>
      <c r="C44" s="337"/>
      <c r="D44" s="335"/>
      <c r="E44" s="185">
        <f t="shared" si="0"/>
        <v>87</v>
      </c>
      <c r="F44" s="158"/>
      <c r="G44" s="170"/>
      <c r="H44" s="112"/>
      <c r="I44" s="112"/>
      <c r="J44" s="102"/>
      <c r="K44" s="103"/>
      <c r="L44" s="170"/>
      <c r="M44" s="112"/>
      <c r="N44" s="112"/>
      <c r="O44" s="102"/>
      <c r="P44" s="103"/>
      <c r="Q44" s="112"/>
      <c r="R44" s="112"/>
      <c r="S44" s="112"/>
      <c r="T44" s="102"/>
      <c r="U44" s="148"/>
      <c r="V44" s="186">
        <f>V26+V6+V11+V42</f>
        <v>11</v>
      </c>
      <c r="W44" s="187">
        <f>W26+W6+W11+W42</f>
        <v>11</v>
      </c>
      <c r="X44" s="187">
        <f>X26+X6+X11+X42</f>
        <v>3</v>
      </c>
      <c r="Y44" s="187"/>
      <c r="Z44" s="224"/>
      <c r="AA44" s="205">
        <f>AA26+AA6+AA11+AA42</f>
        <v>9</v>
      </c>
      <c r="AB44" s="254">
        <f>AB26+AB6+AB11+AB42</f>
        <v>8</v>
      </c>
      <c r="AC44" s="254">
        <f>AC26+AC6+AC11+AC42</f>
        <v>7</v>
      </c>
      <c r="AD44" s="187"/>
      <c r="AE44" s="224"/>
      <c r="AF44" s="205">
        <f>AF26+AF6+AF11+AF42</f>
        <v>11</v>
      </c>
      <c r="AG44" s="254">
        <f>AG26+AG6+AG11+AG42</f>
        <v>7</v>
      </c>
      <c r="AH44" s="254">
        <f>AH26+AH6+AH11+AH42</f>
        <v>8</v>
      </c>
      <c r="AI44" s="187"/>
      <c r="AJ44" s="224"/>
      <c r="AK44" s="205">
        <f>AK26+AK6+AK11+AK42</f>
        <v>0</v>
      </c>
      <c r="AL44" s="254">
        <f>AL26+AL6+AL11+AL42</f>
        <v>3</v>
      </c>
      <c r="AM44" s="254">
        <f>AM26+AM6+AM11+AM42</f>
        <v>9</v>
      </c>
      <c r="AN44" s="187"/>
      <c r="AO44" s="224"/>
      <c r="AP44" s="225"/>
      <c r="AQ44" s="115"/>
    </row>
    <row r="45" spans="2:43" ht="15">
      <c r="B45" s="333" t="s">
        <v>151</v>
      </c>
      <c r="C45" s="334"/>
      <c r="D45" s="335"/>
      <c r="E45" s="152"/>
      <c r="F45" s="159"/>
      <c r="G45" s="314"/>
      <c r="H45" s="312"/>
      <c r="I45" s="313"/>
      <c r="J45" s="102"/>
      <c r="K45" s="103"/>
      <c r="L45" s="314"/>
      <c r="M45" s="312"/>
      <c r="N45" s="313"/>
      <c r="O45" s="102"/>
      <c r="P45" s="103"/>
      <c r="Q45" s="311"/>
      <c r="R45" s="312"/>
      <c r="S45" s="313"/>
      <c r="T45" s="102"/>
      <c r="U45" s="148"/>
      <c r="V45" s="343">
        <f>SUM(V44:X44)</f>
        <v>25</v>
      </c>
      <c r="W45" s="312"/>
      <c r="X45" s="313"/>
      <c r="Y45" s="102"/>
      <c r="Z45" s="103"/>
      <c r="AA45" s="314">
        <f>SUM(AA44:AC44)</f>
        <v>24</v>
      </c>
      <c r="AB45" s="312"/>
      <c r="AC45" s="313"/>
      <c r="AD45" s="102"/>
      <c r="AE45" s="103"/>
      <c r="AF45" s="311">
        <f>SUM(AF44:AH44)</f>
        <v>26</v>
      </c>
      <c r="AG45" s="312"/>
      <c r="AH45" s="313"/>
      <c r="AI45" s="102"/>
      <c r="AJ45" s="148"/>
      <c r="AK45" s="314">
        <f>SUM(AK44:AM44)</f>
        <v>12</v>
      </c>
      <c r="AL45" s="312"/>
      <c r="AM45" s="313"/>
      <c r="AN45" s="102"/>
      <c r="AO45" s="103"/>
      <c r="AP45" s="115"/>
      <c r="AQ45" s="115"/>
    </row>
    <row r="46" spans="2:43" ht="15.75" thickBot="1">
      <c r="B46" s="340" t="s">
        <v>150</v>
      </c>
      <c r="C46" s="341"/>
      <c r="D46" s="342"/>
      <c r="E46" s="149"/>
      <c r="F46" s="160">
        <f>SUM(K46,P46,U46,Z46,AE46,AJ46,AO46,AQ46)</f>
        <v>120</v>
      </c>
      <c r="G46" s="171"/>
      <c r="H46" s="151"/>
      <c r="I46" s="151"/>
      <c r="J46" s="151"/>
      <c r="K46" s="172"/>
      <c r="L46" s="171"/>
      <c r="M46" s="151"/>
      <c r="N46" s="151"/>
      <c r="O46" s="151"/>
      <c r="P46" s="172"/>
      <c r="Q46" s="150"/>
      <c r="R46" s="151"/>
      <c r="S46" s="151"/>
      <c r="T46" s="151"/>
      <c r="U46" s="179"/>
      <c r="V46" s="190"/>
      <c r="W46" s="151"/>
      <c r="X46" s="151"/>
      <c r="Y46" s="151"/>
      <c r="Z46" s="172">
        <f>Z26+Z6+Z11+Z42</f>
        <v>30</v>
      </c>
      <c r="AA46" s="171"/>
      <c r="AB46" s="151"/>
      <c r="AC46" s="151"/>
      <c r="AD46" s="151"/>
      <c r="AE46" s="172">
        <f>AE26+AE6+AE11+AE42</f>
        <v>30</v>
      </c>
      <c r="AF46" s="150"/>
      <c r="AG46" s="151"/>
      <c r="AH46" s="151"/>
      <c r="AI46" s="151"/>
      <c r="AJ46" s="172">
        <f>AJ26+AJ6+AJ11+AJ42</f>
        <v>30</v>
      </c>
      <c r="AK46" s="171"/>
      <c r="AL46" s="151"/>
      <c r="AM46" s="151"/>
      <c r="AN46" s="151"/>
      <c r="AO46" s="172">
        <f>AO26+AO6+AO11+AO42</f>
        <v>30</v>
      </c>
      <c r="AP46" s="115"/>
      <c r="AQ46" s="115"/>
    </row>
    <row r="47" spans="2:43" ht="14.25">
      <c r="B47" s="107"/>
      <c r="C47" s="108"/>
      <c r="D47" s="109" t="s">
        <v>152</v>
      </c>
      <c r="E47" s="104"/>
      <c r="F47" s="104"/>
      <c r="G47" s="173"/>
      <c r="H47" s="110"/>
      <c r="I47" s="110"/>
      <c r="J47" s="111"/>
      <c r="K47" s="114"/>
      <c r="L47" s="173"/>
      <c r="M47" s="110"/>
      <c r="N47" s="110"/>
      <c r="O47" s="111"/>
      <c r="P47" s="114"/>
      <c r="Q47" s="110"/>
      <c r="R47" s="110"/>
      <c r="S47" s="110"/>
      <c r="T47" s="111"/>
      <c r="U47" s="110"/>
      <c r="V47" s="191"/>
      <c r="W47" s="110"/>
      <c r="X47" s="110"/>
      <c r="Y47" s="111">
        <f>COUNTIF(Y6:Y43,"v")</f>
        <v>4</v>
      </c>
      <c r="Z47" s="114"/>
      <c r="AA47" s="173"/>
      <c r="AB47" s="110"/>
      <c r="AC47" s="110"/>
      <c r="AD47" s="111">
        <f>COUNTIF(AD6:AD43,"v")</f>
        <v>4</v>
      </c>
      <c r="AE47" s="114"/>
      <c r="AF47" s="110"/>
      <c r="AG47" s="110"/>
      <c r="AH47" s="110"/>
      <c r="AI47" s="111">
        <f>COUNTIF(AI6:AI43,"v")</f>
        <v>4</v>
      </c>
      <c r="AJ47" s="110"/>
      <c r="AK47" s="173"/>
      <c r="AL47" s="110"/>
      <c r="AM47" s="110"/>
      <c r="AN47" s="111">
        <f>COUNTIF(AN6:AN43,"v")</f>
        <v>0</v>
      </c>
      <c r="AO47" s="114"/>
      <c r="AP47" s="107"/>
      <c r="AQ47" s="107"/>
    </row>
    <row r="48" spans="2:43" ht="14.25">
      <c r="B48" s="107"/>
      <c r="C48" s="108"/>
      <c r="D48" s="118" t="s">
        <v>153</v>
      </c>
      <c r="E48" s="119"/>
      <c r="F48" s="119"/>
      <c r="G48" s="174"/>
      <c r="H48" s="105"/>
      <c r="I48" s="105"/>
      <c r="J48" s="106"/>
      <c r="K48" s="113"/>
      <c r="L48" s="174"/>
      <c r="M48" s="105"/>
      <c r="N48" s="105"/>
      <c r="O48" s="106"/>
      <c r="P48" s="113"/>
      <c r="Q48" s="105"/>
      <c r="R48" s="105"/>
      <c r="S48" s="105"/>
      <c r="T48" s="106"/>
      <c r="U48" s="105"/>
      <c r="V48" s="192"/>
      <c r="W48" s="105"/>
      <c r="X48" s="105"/>
      <c r="Y48" s="106">
        <f>COUNTIF(Y6:Y43,"f")</f>
        <v>6</v>
      </c>
      <c r="Z48" s="113"/>
      <c r="AA48" s="174"/>
      <c r="AB48" s="105"/>
      <c r="AC48" s="105"/>
      <c r="AD48" s="106">
        <f>COUNTIF(AD6:AD43,"f")</f>
        <v>6</v>
      </c>
      <c r="AE48" s="113"/>
      <c r="AF48" s="105"/>
      <c r="AG48" s="105"/>
      <c r="AH48" s="105"/>
      <c r="AI48" s="106">
        <f>COUNTIF(AI6:AI43,"f")</f>
        <v>5</v>
      </c>
      <c r="AJ48" s="105"/>
      <c r="AK48" s="174"/>
      <c r="AL48" s="105"/>
      <c r="AM48" s="105"/>
      <c r="AN48" s="106">
        <f>COUNTIF(AN6:AN43,"f")</f>
        <v>1</v>
      </c>
      <c r="AO48" s="113"/>
      <c r="AP48" s="107"/>
      <c r="AQ48" s="107"/>
    </row>
    <row r="49" spans="2:43" ht="15" thickBot="1">
      <c r="B49" s="107"/>
      <c r="C49" s="108"/>
      <c r="D49" s="120" t="s">
        <v>154</v>
      </c>
      <c r="E49" s="121"/>
      <c r="F49" s="121"/>
      <c r="G49" s="175"/>
      <c r="H49" s="122"/>
      <c r="I49" s="122"/>
      <c r="J49" s="123"/>
      <c r="K49" s="124"/>
      <c r="L49" s="175"/>
      <c r="M49" s="122"/>
      <c r="N49" s="122"/>
      <c r="O49" s="123"/>
      <c r="P49" s="124"/>
      <c r="Q49" s="122"/>
      <c r="R49" s="122"/>
      <c r="S49" s="122"/>
      <c r="T49" s="123"/>
      <c r="U49" s="122"/>
      <c r="V49" s="193"/>
      <c r="W49" s="122"/>
      <c r="X49" s="122"/>
      <c r="Y49" s="123">
        <f>COUNTIF(Y6:Y43,"s")</f>
        <v>0</v>
      </c>
      <c r="Z49" s="124"/>
      <c r="AA49" s="175"/>
      <c r="AB49" s="122"/>
      <c r="AC49" s="122"/>
      <c r="AD49" s="123">
        <f>COUNTIF(AD6:AD43,"s")</f>
        <v>0</v>
      </c>
      <c r="AE49" s="124"/>
      <c r="AF49" s="122"/>
      <c r="AG49" s="122"/>
      <c r="AH49" s="122"/>
      <c r="AI49" s="123">
        <f>COUNTIF(AI6:AI43,"s")</f>
        <v>0</v>
      </c>
      <c r="AJ49" s="122"/>
      <c r="AK49" s="175"/>
      <c r="AL49" s="122"/>
      <c r="AM49" s="122"/>
      <c r="AN49" s="123">
        <f>COUNTIF(AN6:AN43,"s")</f>
        <v>0</v>
      </c>
      <c r="AO49" s="124"/>
      <c r="AP49" s="107"/>
      <c r="AQ49" s="107"/>
    </row>
    <row r="50" spans="4:41" ht="12.75">
      <c r="D50" s="24"/>
      <c r="E50" s="338"/>
      <c r="F50" s="339"/>
      <c r="G50" s="25"/>
      <c r="AO50" s="2"/>
    </row>
    <row r="51" spans="2:44" ht="12.75">
      <c r="B51" s="262" t="s">
        <v>227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</row>
    <row r="52" spans="2:44" ht="12.75">
      <c r="B52" s="270" t="s">
        <v>228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</row>
    <row r="53" spans="4:42" ht="12.75"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"/>
    </row>
    <row r="54" spans="9:43" ht="12.75">
      <c r="I54" s="3"/>
      <c r="AH54" s="281" t="s">
        <v>184</v>
      </c>
      <c r="AI54" s="281"/>
      <c r="AJ54" s="281"/>
      <c r="AK54" s="281"/>
      <c r="AL54" s="281"/>
      <c r="AM54" s="281"/>
      <c r="AN54" s="281"/>
      <c r="AO54" s="281"/>
      <c r="AP54" s="281"/>
      <c r="AQ54" s="281"/>
    </row>
    <row r="55" spans="34:43" ht="13.5" thickBot="1">
      <c r="AH55" s="30"/>
      <c r="AI55" s="30"/>
      <c r="AJ55" s="30"/>
      <c r="AK55" s="219"/>
      <c r="AL55" s="219"/>
      <c r="AM55" s="219"/>
      <c r="AN55" s="219"/>
      <c r="AO55" s="219"/>
      <c r="AP55" s="220"/>
      <c r="AQ55" s="30"/>
    </row>
    <row r="56" spans="34:43" ht="12.75">
      <c r="AH56" s="282" t="s">
        <v>127</v>
      </c>
      <c r="AI56" s="283"/>
      <c r="AJ56" s="283"/>
      <c r="AK56" s="283"/>
      <c r="AL56" s="283"/>
      <c r="AM56" s="284" t="s">
        <v>185</v>
      </c>
      <c r="AN56" s="284"/>
      <c r="AO56" s="284"/>
      <c r="AP56" s="284"/>
      <c r="AQ56" s="284"/>
    </row>
    <row r="57" spans="34:43" ht="12.75">
      <c r="AH57" s="285" t="s">
        <v>191</v>
      </c>
      <c r="AI57" s="286"/>
      <c r="AJ57" s="286"/>
      <c r="AK57" s="286"/>
      <c r="AL57" s="286"/>
      <c r="AM57" s="287" t="s">
        <v>186</v>
      </c>
      <c r="AN57" s="287"/>
      <c r="AO57" s="287"/>
      <c r="AP57" s="287"/>
      <c r="AQ57" s="287"/>
    </row>
    <row r="58" spans="34:43" ht="12.75">
      <c r="AH58" s="285" t="s">
        <v>192</v>
      </c>
      <c r="AI58" s="286"/>
      <c r="AJ58" s="286"/>
      <c r="AK58" s="286"/>
      <c r="AL58" s="286"/>
      <c r="AM58" s="288" t="s">
        <v>187</v>
      </c>
      <c r="AN58" s="289"/>
      <c r="AO58" s="289"/>
      <c r="AP58" s="289"/>
      <c r="AQ58" s="289"/>
    </row>
    <row r="59" spans="34:43" ht="12.75">
      <c r="AH59" s="285" t="s">
        <v>193</v>
      </c>
      <c r="AI59" s="286"/>
      <c r="AJ59" s="286"/>
      <c r="AK59" s="286"/>
      <c r="AL59" s="286"/>
      <c r="AM59" s="287" t="s">
        <v>188</v>
      </c>
      <c r="AN59" s="287"/>
      <c r="AO59" s="287"/>
      <c r="AP59" s="287"/>
      <c r="AQ59" s="287"/>
    </row>
    <row r="60" spans="34:43" ht="12.75">
      <c r="AH60" s="285" t="s">
        <v>194</v>
      </c>
      <c r="AI60" s="286"/>
      <c r="AJ60" s="286"/>
      <c r="AK60" s="286"/>
      <c r="AL60" s="286"/>
      <c r="AM60" s="287" t="s">
        <v>189</v>
      </c>
      <c r="AN60" s="287"/>
      <c r="AO60" s="287"/>
      <c r="AP60" s="287"/>
      <c r="AQ60" s="287"/>
    </row>
    <row r="61" spans="34:43" ht="13.5" thickBot="1">
      <c r="AH61" s="292" t="s">
        <v>195</v>
      </c>
      <c r="AI61" s="293"/>
      <c r="AJ61" s="293"/>
      <c r="AK61" s="293"/>
      <c r="AL61" s="293"/>
      <c r="AM61" s="294" t="s">
        <v>190</v>
      </c>
      <c r="AN61" s="294"/>
      <c r="AO61" s="294"/>
      <c r="AP61" s="294"/>
      <c r="AQ61" s="294"/>
    </row>
    <row r="62" spans="37:42" ht="12.75">
      <c r="AK62" s="7"/>
      <c r="AL62" s="7"/>
      <c r="AM62" s="7"/>
      <c r="AN62" s="7"/>
      <c r="AO62" s="7"/>
      <c r="AP62" s="7"/>
    </row>
    <row r="63" spans="34:43" ht="12.75">
      <c r="AH63" s="291" t="s">
        <v>196</v>
      </c>
      <c r="AI63" s="291"/>
      <c r="AJ63" s="291"/>
      <c r="AK63" s="291"/>
      <c r="AL63" s="291"/>
      <c r="AM63" s="291"/>
      <c r="AN63" s="291"/>
      <c r="AO63" s="291"/>
      <c r="AP63" s="291"/>
      <c r="AQ63" s="291"/>
    </row>
    <row r="64" spans="34:43" ht="12.75"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</row>
    <row r="65" spans="34:43" ht="12.75"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</row>
    <row r="66" spans="34:41" ht="12.75">
      <c r="AH66" s="76"/>
      <c r="AI66" s="76"/>
      <c r="AJ66" s="76"/>
      <c r="AK66" s="76"/>
      <c r="AL66" s="76"/>
      <c r="AM66" s="76"/>
      <c r="AN66" s="3"/>
      <c r="AO66" s="3"/>
    </row>
    <row r="67" spans="34:41" ht="12.75">
      <c r="AH67" s="76"/>
      <c r="AI67" s="76"/>
      <c r="AJ67" s="76"/>
      <c r="AK67" s="76"/>
      <c r="AL67" s="76"/>
      <c r="AM67" s="76"/>
      <c r="AN67" s="3"/>
      <c r="AO67" s="3"/>
    </row>
    <row r="73" spans="2:43" ht="12.75">
      <c r="B73" s="1"/>
      <c r="C73" s="1"/>
      <c r="D73" s="59"/>
      <c r="E73" s="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ht="12.75">
      <c r="B74" s="1"/>
      <c r="C74" s="1"/>
      <c r="D74" s="59"/>
      <c r="E74" s="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</sheetData>
  <mergeCells count="40">
    <mergeCell ref="E50:F50"/>
    <mergeCell ref="B46:D46"/>
    <mergeCell ref="L45:N45"/>
    <mergeCell ref="V45:X45"/>
    <mergeCell ref="AA45:AC45"/>
    <mergeCell ref="B42:D42"/>
    <mergeCell ref="B45:D45"/>
    <mergeCell ref="B44:D44"/>
    <mergeCell ref="AF45:AH45"/>
    <mergeCell ref="AK45:AM45"/>
    <mergeCell ref="B2:B5"/>
    <mergeCell ref="AK4:AO4"/>
    <mergeCell ref="AA4:AE4"/>
    <mergeCell ref="G2:AO3"/>
    <mergeCell ref="F2:F5"/>
    <mergeCell ref="AF4:AJ4"/>
    <mergeCell ref="Q45:S45"/>
    <mergeCell ref="G45:I45"/>
    <mergeCell ref="AP2:AQ5"/>
    <mergeCell ref="C2:C5"/>
    <mergeCell ref="D2:D5"/>
    <mergeCell ref="G4:K4"/>
    <mergeCell ref="L4:P4"/>
    <mergeCell ref="Q4:U4"/>
    <mergeCell ref="V4:Z4"/>
    <mergeCell ref="E2:E5"/>
    <mergeCell ref="AH63:AQ65"/>
    <mergeCell ref="AM60:AQ60"/>
    <mergeCell ref="AH61:AL61"/>
    <mergeCell ref="AM61:AQ61"/>
    <mergeCell ref="AH58:AL58"/>
    <mergeCell ref="AH59:AL59"/>
    <mergeCell ref="AM59:AQ59"/>
    <mergeCell ref="AH60:AL60"/>
    <mergeCell ref="AM58:AQ58"/>
    <mergeCell ref="AH54:AQ54"/>
    <mergeCell ref="AH56:AL56"/>
    <mergeCell ref="AM56:AQ56"/>
    <mergeCell ref="AH57:AL57"/>
    <mergeCell ref="AM57:AQ57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6.140625" style="7" customWidth="1"/>
    <col min="3" max="3" width="51.421875" style="7" bestFit="1" customWidth="1"/>
    <col min="4" max="4" width="14.8515625" style="7" customWidth="1"/>
    <col min="5" max="5" width="10.421875" style="42" customWidth="1"/>
    <col min="6" max="9" width="13.7109375" style="34" customWidth="1"/>
    <col min="10" max="10" width="10.8515625" style="34" customWidth="1"/>
    <col min="11" max="11" width="16.00390625" style="59" customWidth="1"/>
    <col min="12" max="12" width="9.140625" style="1" customWidth="1"/>
    <col min="13" max="13" width="19.140625" style="8" bestFit="1" customWidth="1"/>
    <col min="14" max="14" width="8.140625" style="7" bestFit="1" customWidth="1"/>
    <col min="15" max="16384" width="9.140625" style="7" customWidth="1"/>
  </cols>
  <sheetData>
    <row r="1" spans="2:11" ht="18.75" thickBot="1">
      <c r="B1" s="28" t="s">
        <v>241</v>
      </c>
      <c r="E1" s="29"/>
      <c r="F1" s="29"/>
      <c r="G1" s="29"/>
      <c r="H1" s="29"/>
      <c r="I1" s="29"/>
      <c r="J1" s="29"/>
      <c r="K1" s="35" t="s">
        <v>40</v>
      </c>
    </row>
    <row r="2" spans="2:12" ht="12.75" customHeight="1">
      <c r="B2" s="381" t="s">
        <v>80</v>
      </c>
      <c r="C2" s="300" t="s">
        <v>0</v>
      </c>
      <c r="D2" s="374" t="s">
        <v>145</v>
      </c>
      <c r="E2" s="374" t="s">
        <v>143</v>
      </c>
      <c r="F2" s="380" t="s">
        <v>41</v>
      </c>
      <c r="G2" s="319"/>
      <c r="H2" s="319"/>
      <c r="I2" s="319"/>
      <c r="J2" s="320"/>
      <c r="K2" s="378" t="s">
        <v>101</v>
      </c>
      <c r="L2" s="76"/>
    </row>
    <row r="3" spans="2:12" ht="12.75" customHeight="1">
      <c r="B3" s="382"/>
      <c r="C3" s="301"/>
      <c r="D3" s="309"/>
      <c r="E3" s="309"/>
      <c r="F3" s="326"/>
      <c r="G3" s="322"/>
      <c r="H3" s="322"/>
      <c r="I3" s="322"/>
      <c r="J3" s="323"/>
      <c r="K3" s="379"/>
      <c r="L3" s="76"/>
    </row>
    <row r="4" spans="2:12" ht="12.75" customHeight="1">
      <c r="B4" s="382"/>
      <c r="C4" s="301"/>
      <c r="D4" s="309"/>
      <c r="E4" s="309"/>
      <c r="F4" s="328"/>
      <c r="G4" s="365"/>
      <c r="H4" s="365"/>
      <c r="I4" s="365"/>
      <c r="J4" s="365"/>
      <c r="K4" s="379"/>
      <c r="L4" s="58"/>
    </row>
    <row r="5" spans="2:13" s="9" customFormat="1" ht="12.75" customHeight="1">
      <c r="B5" s="382"/>
      <c r="C5" s="301"/>
      <c r="D5" s="310"/>
      <c r="E5" s="310"/>
      <c r="F5" s="36" t="s">
        <v>4</v>
      </c>
      <c r="G5" s="36" t="s">
        <v>5</v>
      </c>
      <c r="H5" s="36" t="s">
        <v>6</v>
      </c>
      <c r="I5" s="36" t="s">
        <v>7</v>
      </c>
      <c r="J5" s="44" t="s">
        <v>8</v>
      </c>
      <c r="K5" s="379"/>
      <c r="L5" s="58"/>
      <c r="M5" s="10"/>
    </row>
    <row r="6" spans="1:14" ht="14.25">
      <c r="A6" s="11"/>
      <c r="B6" s="377" t="s">
        <v>50</v>
      </c>
      <c r="C6" s="332"/>
      <c r="D6" s="131">
        <f>SUM(F6:H6)</f>
        <v>27</v>
      </c>
      <c r="E6" s="215">
        <f>SUM(J6)</f>
        <v>32</v>
      </c>
      <c r="F6" s="140">
        <f>SUM(F7:F15)</f>
        <v>16</v>
      </c>
      <c r="G6" s="140">
        <f>SUM(G7:G15)</f>
        <v>5</v>
      </c>
      <c r="H6" s="140">
        <f>SUM(H7:H15)</f>
        <v>6</v>
      </c>
      <c r="I6" s="140"/>
      <c r="J6" s="216">
        <f>SUM(J7:J15)</f>
        <v>32</v>
      </c>
      <c r="K6" s="217"/>
      <c r="L6" s="3"/>
      <c r="N6" s="46"/>
    </row>
    <row r="7" spans="2:12" ht="14.25">
      <c r="B7" s="52" t="s">
        <v>79</v>
      </c>
      <c r="C7" s="47" t="s">
        <v>42</v>
      </c>
      <c r="D7" s="37">
        <f>SUM(F7:H7)</f>
        <v>5</v>
      </c>
      <c r="E7" s="53">
        <f>SUM(J7)</f>
        <v>5</v>
      </c>
      <c r="F7" s="4">
        <v>3</v>
      </c>
      <c r="G7" s="4">
        <v>2</v>
      </c>
      <c r="H7" s="4">
        <v>0</v>
      </c>
      <c r="I7" s="4" t="s">
        <v>20</v>
      </c>
      <c r="J7" s="45">
        <v>5</v>
      </c>
      <c r="K7" s="73"/>
      <c r="L7" s="3"/>
    </row>
    <row r="8" spans="2:12" ht="14.25">
      <c r="B8" s="52" t="s">
        <v>81</v>
      </c>
      <c r="C8" s="47" t="s">
        <v>43</v>
      </c>
      <c r="D8" s="37">
        <f aca="true" t="shared" si="0" ref="D8:D18">SUM(F8:H8)</f>
        <v>2</v>
      </c>
      <c r="E8" s="53">
        <f aca="true" t="shared" si="1" ref="E8:E17">SUM(J8)</f>
        <v>2</v>
      </c>
      <c r="F8" s="4">
        <v>1</v>
      </c>
      <c r="G8" s="4">
        <v>1</v>
      </c>
      <c r="H8" s="4">
        <v>0</v>
      </c>
      <c r="I8" s="4" t="s">
        <v>20</v>
      </c>
      <c r="J8" s="45">
        <v>2</v>
      </c>
      <c r="K8" s="73"/>
      <c r="L8" s="3"/>
    </row>
    <row r="9" spans="1:12" ht="14.25">
      <c r="A9" s="11"/>
      <c r="B9" s="52" t="s">
        <v>82</v>
      </c>
      <c r="C9" s="47" t="s">
        <v>44</v>
      </c>
      <c r="D9" s="37">
        <f t="shared" si="0"/>
        <v>4</v>
      </c>
      <c r="E9" s="53">
        <f t="shared" si="1"/>
        <v>4</v>
      </c>
      <c r="F9" s="4">
        <v>2</v>
      </c>
      <c r="G9" s="4">
        <v>0</v>
      </c>
      <c r="H9" s="4">
        <v>2</v>
      </c>
      <c r="I9" s="4" t="s">
        <v>20</v>
      </c>
      <c r="J9" s="45">
        <v>4</v>
      </c>
      <c r="K9" s="73"/>
      <c r="L9" s="3"/>
    </row>
    <row r="10" spans="1:12" ht="14.25">
      <c r="A10" s="11"/>
      <c r="B10" s="52" t="s">
        <v>83</v>
      </c>
      <c r="C10" s="47" t="s">
        <v>45</v>
      </c>
      <c r="D10" s="37">
        <f t="shared" si="0"/>
        <v>1</v>
      </c>
      <c r="E10" s="53">
        <f t="shared" si="1"/>
        <v>2</v>
      </c>
      <c r="F10" s="4">
        <v>0</v>
      </c>
      <c r="G10" s="4">
        <v>0</v>
      </c>
      <c r="H10" s="4">
        <v>1</v>
      </c>
      <c r="I10" s="4" t="s">
        <v>26</v>
      </c>
      <c r="J10" s="45">
        <v>2</v>
      </c>
      <c r="K10" s="73" t="s">
        <v>79</v>
      </c>
      <c r="L10" s="3"/>
    </row>
    <row r="11" spans="1:12" ht="14.25">
      <c r="A11" s="11"/>
      <c r="B11" s="52" t="s">
        <v>1</v>
      </c>
      <c r="C11" s="47" t="s">
        <v>46</v>
      </c>
      <c r="D11" s="37">
        <f t="shared" si="0"/>
        <v>3</v>
      </c>
      <c r="E11" s="53">
        <f t="shared" si="1"/>
        <v>3</v>
      </c>
      <c r="F11" s="4">
        <v>3</v>
      </c>
      <c r="G11" s="4">
        <v>0</v>
      </c>
      <c r="H11" s="4">
        <v>0</v>
      </c>
      <c r="I11" s="4" t="s">
        <v>26</v>
      </c>
      <c r="J11" s="45">
        <v>3</v>
      </c>
      <c r="K11" s="73"/>
      <c r="L11" s="3"/>
    </row>
    <row r="12" spans="1:12" ht="14.25">
      <c r="A12" s="11"/>
      <c r="B12" s="52" t="s">
        <v>15</v>
      </c>
      <c r="C12" s="47" t="s">
        <v>47</v>
      </c>
      <c r="D12" s="37">
        <f t="shared" si="0"/>
        <v>3</v>
      </c>
      <c r="E12" s="53">
        <f t="shared" si="1"/>
        <v>4</v>
      </c>
      <c r="F12" s="4">
        <v>2</v>
      </c>
      <c r="G12" s="4">
        <v>0</v>
      </c>
      <c r="H12" s="4">
        <v>1</v>
      </c>
      <c r="I12" s="4" t="s">
        <v>26</v>
      </c>
      <c r="J12" s="45">
        <v>4</v>
      </c>
      <c r="K12" s="73"/>
      <c r="L12" s="3"/>
    </row>
    <row r="13" spans="1:16" ht="14.25">
      <c r="A13" s="11"/>
      <c r="B13" s="52" t="s">
        <v>30</v>
      </c>
      <c r="C13" s="47" t="s">
        <v>48</v>
      </c>
      <c r="D13" s="37">
        <f t="shared" si="0"/>
        <v>3</v>
      </c>
      <c r="E13" s="53">
        <f t="shared" si="1"/>
        <v>4</v>
      </c>
      <c r="F13" s="4">
        <v>2</v>
      </c>
      <c r="G13" s="4">
        <v>0</v>
      </c>
      <c r="H13" s="4">
        <v>1</v>
      </c>
      <c r="I13" s="4" t="s">
        <v>20</v>
      </c>
      <c r="J13" s="45">
        <v>4</v>
      </c>
      <c r="K13" s="74"/>
      <c r="L13" s="3"/>
      <c r="P13" s="11"/>
    </row>
    <row r="14" spans="1:16" ht="14.25">
      <c r="A14" s="11"/>
      <c r="B14" s="52" t="s">
        <v>16</v>
      </c>
      <c r="C14" s="47" t="s">
        <v>49</v>
      </c>
      <c r="D14" s="37">
        <f t="shared" si="0"/>
        <v>2</v>
      </c>
      <c r="E14" s="53">
        <f t="shared" si="1"/>
        <v>3</v>
      </c>
      <c r="F14" s="4">
        <v>1</v>
      </c>
      <c r="G14" s="4">
        <v>1</v>
      </c>
      <c r="H14" s="4">
        <v>0</v>
      </c>
      <c r="I14" s="4" t="s">
        <v>26</v>
      </c>
      <c r="J14" s="45">
        <v>3</v>
      </c>
      <c r="K14" s="74"/>
      <c r="L14" s="3"/>
      <c r="P14" s="11"/>
    </row>
    <row r="15" spans="2:12" ht="14.25">
      <c r="B15" s="52" t="s">
        <v>84</v>
      </c>
      <c r="C15" s="48" t="s">
        <v>77</v>
      </c>
      <c r="D15" s="37">
        <f t="shared" si="0"/>
        <v>4</v>
      </c>
      <c r="E15" s="53">
        <f t="shared" si="1"/>
        <v>5</v>
      </c>
      <c r="F15" s="4">
        <v>2</v>
      </c>
      <c r="G15" s="4">
        <v>1</v>
      </c>
      <c r="H15" s="4">
        <v>1</v>
      </c>
      <c r="I15" s="4" t="s">
        <v>20</v>
      </c>
      <c r="J15" s="45">
        <v>5</v>
      </c>
      <c r="K15" s="74" t="s">
        <v>79</v>
      </c>
      <c r="L15" s="3"/>
    </row>
    <row r="16" spans="2:14" ht="14.25">
      <c r="B16" s="377" t="s">
        <v>31</v>
      </c>
      <c r="C16" s="332"/>
      <c r="D16" s="131">
        <f>SUM(F16:H16)</f>
        <v>3</v>
      </c>
      <c r="E16" s="215">
        <f>SUM(J16)</f>
        <v>4</v>
      </c>
      <c r="F16" s="140">
        <f>SUM(F17)</f>
        <v>2</v>
      </c>
      <c r="G16" s="140">
        <f>SUM(G17)</f>
        <v>1</v>
      </c>
      <c r="H16" s="140">
        <f>SUM(H17)</f>
        <v>0</v>
      </c>
      <c r="I16" s="139"/>
      <c r="J16" s="216">
        <f>SUM(J17)</f>
        <v>4</v>
      </c>
      <c r="K16" s="217"/>
      <c r="L16" s="3"/>
      <c r="N16" s="46"/>
    </row>
    <row r="17" spans="2:14" ht="14.25">
      <c r="B17" s="52" t="s">
        <v>18</v>
      </c>
      <c r="C17" s="47" t="s">
        <v>51</v>
      </c>
      <c r="D17" s="37">
        <f t="shared" si="0"/>
        <v>3</v>
      </c>
      <c r="E17" s="53">
        <f t="shared" si="1"/>
        <v>4</v>
      </c>
      <c r="F17" s="4">
        <v>2</v>
      </c>
      <c r="G17" s="4">
        <v>1</v>
      </c>
      <c r="H17" s="4">
        <v>0</v>
      </c>
      <c r="I17" s="4" t="s">
        <v>20</v>
      </c>
      <c r="J17" s="45">
        <v>4</v>
      </c>
      <c r="K17" s="73"/>
      <c r="L17" s="3"/>
      <c r="N17" s="46"/>
    </row>
    <row r="18" spans="2:12" ht="14.25">
      <c r="B18" s="52"/>
      <c r="C18" s="50" t="s">
        <v>29</v>
      </c>
      <c r="D18" s="37">
        <f t="shared" si="0"/>
        <v>30</v>
      </c>
      <c r="E18" s="55"/>
      <c r="F18" s="26">
        <f>SUM(F16,F6)</f>
        <v>18</v>
      </c>
      <c r="G18" s="26">
        <f>SUM(G16,G6)</f>
        <v>6</v>
      </c>
      <c r="H18" s="26">
        <f>SUM(H16,H6)</f>
        <v>6</v>
      </c>
      <c r="I18" s="27"/>
      <c r="J18" s="26"/>
      <c r="K18" s="74"/>
      <c r="L18" s="3"/>
    </row>
    <row r="19" spans="2:12" ht="14.25">
      <c r="B19" s="52"/>
      <c r="C19" s="47" t="s">
        <v>2</v>
      </c>
      <c r="D19" s="37"/>
      <c r="E19" s="53"/>
      <c r="F19" s="369">
        <f>SUM(F18:H18)</f>
        <v>30</v>
      </c>
      <c r="G19" s="370"/>
      <c r="H19" s="370"/>
      <c r="I19" s="370"/>
      <c r="J19" s="371"/>
      <c r="K19" s="73"/>
      <c r="L19" s="3"/>
    </row>
    <row r="20" spans="2:12" ht="15" thickBot="1">
      <c r="B20" s="57"/>
      <c r="C20" s="51" t="s">
        <v>3</v>
      </c>
      <c r="D20" s="38"/>
      <c r="E20" s="72">
        <f>F20</f>
        <v>36</v>
      </c>
      <c r="F20" s="372">
        <f>SUM(J16,J6)</f>
        <v>36</v>
      </c>
      <c r="G20" s="373"/>
      <c r="H20" s="373"/>
      <c r="I20" s="373"/>
      <c r="J20" s="373"/>
      <c r="K20" s="75"/>
      <c r="L20" s="3"/>
    </row>
    <row r="21" spans="2:12" ht="15">
      <c r="B21" s="3"/>
      <c r="C21" s="375" t="s">
        <v>52</v>
      </c>
      <c r="D21" s="375"/>
      <c r="E21" s="376"/>
      <c r="F21" s="39">
        <f>SUM(F6,F16)</f>
        <v>18</v>
      </c>
      <c r="G21" s="39">
        <f>SUM(G6,G16)</f>
        <v>6</v>
      </c>
      <c r="H21" s="39">
        <f>SUM(H6,H16)</f>
        <v>6</v>
      </c>
      <c r="I21" s="40"/>
      <c r="J21" s="39">
        <f>SUM(J6,J16)</f>
        <v>36</v>
      </c>
      <c r="K21" s="71"/>
      <c r="L21" s="3"/>
    </row>
    <row r="22" spans="2:13" ht="12.75">
      <c r="B22" s="3"/>
      <c r="E22" s="41" t="e">
        <f>SUM(#REF!)</f>
        <v>#REF!</v>
      </c>
      <c r="F22" s="39" t="e">
        <f>SUM(#REF!)</f>
        <v>#REF!</v>
      </c>
      <c r="K22" s="71"/>
      <c r="L22" s="3"/>
      <c r="M22" s="7"/>
    </row>
    <row r="23" spans="2:13" ht="18.75" thickBot="1">
      <c r="B23" s="28" t="s">
        <v>242</v>
      </c>
      <c r="E23" s="29"/>
      <c r="F23" s="29"/>
      <c r="G23" s="29"/>
      <c r="H23" s="29"/>
      <c r="I23" s="29"/>
      <c r="J23" s="29"/>
      <c r="K23" s="35" t="s">
        <v>53</v>
      </c>
      <c r="L23" s="3"/>
      <c r="M23" s="7"/>
    </row>
    <row r="24" spans="2:12" ht="12.75" customHeight="1">
      <c r="B24" s="381" t="s">
        <v>102</v>
      </c>
      <c r="C24" s="300" t="s">
        <v>54</v>
      </c>
      <c r="D24" s="374" t="s">
        <v>148</v>
      </c>
      <c r="E24" s="374" t="s">
        <v>147</v>
      </c>
      <c r="F24" s="380" t="s">
        <v>55</v>
      </c>
      <c r="G24" s="319"/>
      <c r="H24" s="319"/>
      <c r="I24" s="319"/>
      <c r="J24" s="320"/>
      <c r="K24" s="366" t="s">
        <v>156</v>
      </c>
      <c r="L24" s="76"/>
    </row>
    <row r="25" spans="2:12" ht="12.75" customHeight="1">
      <c r="B25" s="382"/>
      <c r="C25" s="301"/>
      <c r="D25" s="309"/>
      <c r="E25" s="309"/>
      <c r="F25" s="326"/>
      <c r="G25" s="322"/>
      <c r="H25" s="322"/>
      <c r="I25" s="322"/>
      <c r="J25" s="323"/>
      <c r="K25" s="367"/>
      <c r="L25" s="76"/>
    </row>
    <row r="26" spans="2:12" ht="12.75" customHeight="1">
      <c r="B26" s="382"/>
      <c r="C26" s="301"/>
      <c r="D26" s="309"/>
      <c r="E26" s="309"/>
      <c r="F26" s="328"/>
      <c r="G26" s="365"/>
      <c r="H26" s="365"/>
      <c r="I26" s="365"/>
      <c r="J26" s="365"/>
      <c r="K26" s="367"/>
      <c r="L26" s="58"/>
    </row>
    <row r="27" spans="2:12" ht="12.75" customHeight="1">
      <c r="B27" s="382"/>
      <c r="C27" s="301"/>
      <c r="D27" s="310"/>
      <c r="E27" s="310"/>
      <c r="F27" s="43" t="s">
        <v>56</v>
      </c>
      <c r="G27" s="43" t="s">
        <v>57</v>
      </c>
      <c r="H27" s="43" t="s">
        <v>58</v>
      </c>
      <c r="I27" s="43" t="s">
        <v>59</v>
      </c>
      <c r="J27" s="44" t="s">
        <v>8</v>
      </c>
      <c r="K27" s="368"/>
      <c r="L27" s="58"/>
    </row>
    <row r="28" spans="2:14" ht="14.25">
      <c r="B28" s="377" t="s">
        <v>70</v>
      </c>
      <c r="C28" s="332"/>
      <c r="D28" s="131">
        <f>SUM(F28:H28)</f>
        <v>27</v>
      </c>
      <c r="E28" s="215">
        <f>SUM(J28)</f>
        <v>32</v>
      </c>
      <c r="F28" s="140">
        <f>SUM(F29:F37)</f>
        <v>16</v>
      </c>
      <c r="G28" s="140">
        <f>SUM(G29:G37)</f>
        <v>5</v>
      </c>
      <c r="H28" s="140">
        <f>SUM(H29:H37)</f>
        <v>6</v>
      </c>
      <c r="I28" s="140"/>
      <c r="J28" s="216">
        <f>SUM(J29:J37)</f>
        <v>32</v>
      </c>
      <c r="K28" s="217"/>
      <c r="L28" s="3"/>
      <c r="N28" s="46"/>
    </row>
    <row r="29" spans="2:12" ht="12.75" customHeight="1">
      <c r="B29" s="52" t="s">
        <v>79</v>
      </c>
      <c r="C29" s="47" t="s">
        <v>60</v>
      </c>
      <c r="D29" s="37">
        <f>SUM(F29:H29)</f>
        <v>5</v>
      </c>
      <c r="E29" s="53">
        <f>SUM(J29)</f>
        <v>5</v>
      </c>
      <c r="F29" s="4">
        <v>3</v>
      </c>
      <c r="G29" s="4">
        <v>2</v>
      </c>
      <c r="H29" s="4">
        <v>0</v>
      </c>
      <c r="I29" s="4" t="s">
        <v>61</v>
      </c>
      <c r="J29" s="45">
        <v>5</v>
      </c>
      <c r="K29" s="73"/>
      <c r="L29" s="3"/>
    </row>
    <row r="30" spans="2:12" ht="14.25">
      <c r="B30" s="52" t="s">
        <v>81</v>
      </c>
      <c r="C30" s="47" t="s">
        <v>62</v>
      </c>
      <c r="D30" s="37">
        <f aca="true" t="shared" si="2" ref="D30:D37">SUM(F30:H30)</f>
        <v>2</v>
      </c>
      <c r="E30" s="53">
        <f aca="true" t="shared" si="3" ref="E30:E37">SUM(J30)</f>
        <v>2</v>
      </c>
      <c r="F30" s="4">
        <v>1</v>
      </c>
      <c r="G30" s="4">
        <v>1</v>
      </c>
      <c r="H30" s="4">
        <v>0</v>
      </c>
      <c r="I30" s="4" t="s">
        <v>61</v>
      </c>
      <c r="J30" s="45">
        <v>2</v>
      </c>
      <c r="K30" s="73"/>
      <c r="L30" s="3"/>
    </row>
    <row r="31" spans="2:12" ht="14.25">
      <c r="B31" s="52" t="s">
        <v>82</v>
      </c>
      <c r="C31" s="47" t="s">
        <v>63</v>
      </c>
      <c r="D31" s="37">
        <f t="shared" si="2"/>
        <v>4</v>
      </c>
      <c r="E31" s="53">
        <f t="shared" si="3"/>
        <v>4</v>
      </c>
      <c r="F31" s="4">
        <v>2</v>
      </c>
      <c r="G31" s="4">
        <v>0</v>
      </c>
      <c r="H31" s="4">
        <v>2</v>
      </c>
      <c r="I31" s="4" t="s">
        <v>61</v>
      </c>
      <c r="J31" s="45">
        <v>4</v>
      </c>
      <c r="K31" s="73"/>
      <c r="L31" s="3"/>
    </row>
    <row r="32" spans="2:12" ht="14.25">
      <c r="B32" s="52" t="s">
        <v>83</v>
      </c>
      <c r="C32" s="47" t="s">
        <v>64</v>
      </c>
      <c r="D32" s="37">
        <f t="shared" si="2"/>
        <v>1</v>
      </c>
      <c r="E32" s="53">
        <f t="shared" si="3"/>
        <v>2</v>
      </c>
      <c r="F32" s="4">
        <v>0</v>
      </c>
      <c r="G32" s="4">
        <v>0</v>
      </c>
      <c r="H32" s="4">
        <v>1</v>
      </c>
      <c r="I32" s="4" t="s">
        <v>65</v>
      </c>
      <c r="J32" s="45">
        <v>2</v>
      </c>
      <c r="K32" s="73" t="s">
        <v>79</v>
      </c>
      <c r="L32" s="3"/>
    </row>
    <row r="33" spans="2:12" ht="14.25">
      <c r="B33" s="52" t="s">
        <v>1</v>
      </c>
      <c r="C33" s="47" t="s">
        <v>66</v>
      </c>
      <c r="D33" s="37">
        <f t="shared" si="2"/>
        <v>3</v>
      </c>
      <c r="E33" s="53">
        <f t="shared" si="3"/>
        <v>3</v>
      </c>
      <c r="F33" s="4">
        <v>3</v>
      </c>
      <c r="G33" s="4">
        <v>0</v>
      </c>
      <c r="H33" s="4">
        <v>0</v>
      </c>
      <c r="I33" s="4" t="s">
        <v>65</v>
      </c>
      <c r="J33" s="45">
        <v>3</v>
      </c>
      <c r="K33" s="73"/>
      <c r="L33" s="3"/>
    </row>
    <row r="34" spans="2:12" ht="14.25">
      <c r="B34" s="52" t="s">
        <v>15</v>
      </c>
      <c r="C34" s="47" t="s">
        <v>67</v>
      </c>
      <c r="D34" s="37">
        <f t="shared" si="2"/>
        <v>3</v>
      </c>
      <c r="E34" s="53">
        <f t="shared" si="3"/>
        <v>4</v>
      </c>
      <c r="F34" s="4">
        <v>2</v>
      </c>
      <c r="G34" s="4">
        <v>0</v>
      </c>
      <c r="H34" s="4">
        <v>1</v>
      </c>
      <c r="I34" s="4" t="s">
        <v>65</v>
      </c>
      <c r="J34" s="45">
        <v>4</v>
      </c>
      <c r="K34" s="73"/>
      <c r="L34" s="3"/>
    </row>
    <row r="35" spans="2:12" ht="14.25">
      <c r="B35" s="52" t="s">
        <v>30</v>
      </c>
      <c r="C35" s="47" t="s">
        <v>68</v>
      </c>
      <c r="D35" s="37">
        <f t="shared" si="2"/>
        <v>3</v>
      </c>
      <c r="E35" s="53">
        <f t="shared" si="3"/>
        <v>4</v>
      </c>
      <c r="F35" s="4">
        <v>2</v>
      </c>
      <c r="G35" s="4">
        <v>0</v>
      </c>
      <c r="H35" s="4">
        <v>1</v>
      </c>
      <c r="I35" s="4" t="s">
        <v>61</v>
      </c>
      <c r="J35" s="45">
        <v>4</v>
      </c>
      <c r="K35" s="74"/>
      <c r="L35" s="3"/>
    </row>
    <row r="36" spans="2:12" ht="14.25">
      <c r="B36" s="52" t="s">
        <v>16</v>
      </c>
      <c r="C36" s="47" t="s">
        <v>69</v>
      </c>
      <c r="D36" s="37">
        <f t="shared" si="2"/>
        <v>2</v>
      </c>
      <c r="E36" s="53">
        <f t="shared" si="3"/>
        <v>3</v>
      </c>
      <c r="F36" s="4">
        <v>1</v>
      </c>
      <c r="G36" s="4">
        <v>1</v>
      </c>
      <c r="H36" s="4">
        <v>0</v>
      </c>
      <c r="I36" s="4" t="s">
        <v>65</v>
      </c>
      <c r="J36" s="45">
        <v>3</v>
      </c>
      <c r="K36" s="74"/>
      <c r="L36" s="3"/>
    </row>
    <row r="37" spans="2:12" ht="14.25">
      <c r="B37" s="52" t="s">
        <v>84</v>
      </c>
      <c r="C37" s="48" t="s">
        <v>78</v>
      </c>
      <c r="D37" s="37">
        <f t="shared" si="2"/>
        <v>4</v>
      </c>
      <c r="E37" s="53">
        <f t="shared" si="3"/>
        <v>5</v>
      </c>
      <c r="F37" s="4">
        <v>2</v>
      </c>
      <c r="G37" s="4">
        <v>1</v>
      </c>
      <c r="H37" s="4">
        <v>1</v>
      </c>
      <c r="I37" s="4" t="s">
        <v>61</v>
      </c>
      <c r="J37" s="45">
        <v>5</v>
      </c>
      <c r="K37" s="74" t="s">
        <v>79</v>
      </c>
      <c r="L37" s="3"/>
    </row>
    <row r="38" spans="2:14" ht="14.25">
      <c r="B38" s="377" t="s">
        <v>72</v>
      </c>
      <c r="C38" s="332"/>
      <c r="D38" s="131">
        <f>SUM(F38:H38)</f>
        <v>3</v>
      </c>
      <c r="E38" s="215">
        <f>SUM(J38)</f>
        <v>4</v>
      </c>
      <c r="F38" s="140">
        <f>SUM(F39)</f>
        <v>2</v>
      </c>
      <c r="G38" s="140">
        <f>SUM(G39)</f>
        <v>1</v>
      </c>
      <c r="H38" s="140">
        <f>SUM(H39)</f>
        <v>0</v>
      </c>
      <c r="I38" s="139"/>
      <c r="J38" s="216">
        <f>SUM(J39)</f>
        <v>4</v>
      </c>
      <c r="K38" s="217"/>
      <c r="L38" s="3"/>
      <c r="N38" s="46"/>
    </row>
    <row r="39" spans="2:14" ht="14.25">
      <c r="B39" s="56" t="s">
        <v>18</v>
      </c>
      <c r="C39" s="212" t="s">
        <v>71</v>
      </c>
      <c r="D39" s="37">
        <f>SUM(F39:H39)</f>
        <v>3</v>
      </c>
      <c r="E39" s="53">
        <f>SUM(J39)</f>
        <v>4</v>
      </c>
      <c r="F39" s="4">
        <v>2</v>
      </c>
      <c r="G39" s="4">
        <v>1</v>
      </c>
      <c r="H39" s="4">
        <v>0</v>
      </c>
      <c r="I39" s="4" t="s">
        <v>61</v>
      </c>
      <c r="J39" s="45">
        <v>4</v>
      </c>
      <c r="K39" s="73"/>
      <c r="L39" s="3"/>
      <c r="N39" s="46"/>
    </row>
    <row r="40" spans="2:12" ht="14.25">
      <c r="B40" s="56"/>
      <c r="C40" s="213" t="s">
        <v>73</v>
      </c>
      <c r="D40" s="37">
        <f>SUM(F40:H40)</f>
        <v>30</v>
      </c>
      <c r="E40" s="55"/>
      <c r="F40" s="26">
        <f>SUM(F38,F28)</f>
        <v>18</v>
      </c>
      <c r="G40" s="26">
        <f>SUM(G38,G28)</f>
        <v>6</v>
      </c>
      <c r="H40" s="26">
        <f>SUM(H38,H28)</f>
        <v>6</v>
      </c>
      <c r="I40" s="27"/>
      <c r="J40" s="26"/>
      <c r="K40" s="74"/>
      <c r="L40" s="3"/>
    </row>
    <row r="41" spans="2:12" ht="14.25">
      <c r="B41" s="56"/>
      <c r="C41" s="212" t="s">
        <v>74</v>
      </c>
      <c r="D41" s="37"/>
      <c r="E41" s="53"/>
      <c r="F41" s="369">
        <f>SUM(F40:H40)</f>
        <v>30</v>
      </c>
      <c r="G41" s="370"/>
      <c r="H41" s="370"/>
      <c r="I41" s="370"/>
      <c r="J41" s="371"/>
      <c r="K41" s="73"/>
      <c r="L41" s="3"/>
    </row>
    <row r="42" spans="2:12" ht="15" thickBot="1">
      <c r="B42" s="80"/>
      <c r="C42" s="214" t="s">
        <v>75</v>
      </c>
      <c r="D42" s="38"/>
      <c r="E42" s="72">
        <f>F42</f>
        <v>36</v>
      </c>
      <c r="F42" s="372">
        <f>SUM(J38,J28)</f>
        <v>36</v>
      </c>
      <c r="G42" s="373"/>
      <c r="H42" s="373"/>
      <c r="I42" s="373"/>
      <c r="J42" s="373"/>
      <c r="K42" s="75"/>
      <c r="L42" s="3"/>
    </row>
    <row r="43" spans="2:12" ht="15">
      <c r="B43" s="3"/>
      <c r="C43" s="157" t="s">
        <v>76</v>
      </c>
      <c r="D43" s="157"/>
      <c r="F43" s="39">
        <f>SUM(F28,F38)</f>
        <v>18</v>
      </c>
      <c r="G43" s="39">
        <f>SUM(G28,G38)</f>
        <v>6</v>
      </c>
      <c r="H43" s="39">
        <f>SUM(H28,H38)</f>
        <v>6</v>
      </c>
      <c r="I43" s="40"/>
      <c r="J43" s="40">
        <f>SUM(J39:J39)</f>
        <v>4</v>
      </c>
      <c r="K43" s="71"/>
      <c r="L43" s="3"/>
    </row>
    <row r="44" spans="2:12" ht="12.75">
      <c r="B44" s="3"/>
      <c r="D44" s="11"/>
      <c r="E44" s="41" t="e">
        <f>SUM(#REF!)</f>
        <v>#REF!</v>
      </c>
      <c r="F44" s="39" t="e">
        <f>SUM(#REF!)</f>
        <v>#REF!</v>
      </c>
      <c r="K44" s="71"/>
      <c r="L44" s="3"/>
    </row>
    <row r="45" spans="2:12" ht="12.75">
      <c r="B45" s="3"/>
      <c r="D45" s="11"/>
      <c r="K45" s="71"/>
      <c r="L45" s="3"/>
    </row>
    <row r="46" spans="2:12" ht="12.75">
      <c r="B46" s="3"/>
      <c r="D46" s="11"/>
      <c r="K46" s="71"/>
      <c r="L46" s="3"/>
    </row>
    <row r="47" spans="2:12" ht="12.75">
      <c r="B47" s="3"/>
      <c r="D47" s="11"/>
      <c r="K47" s="71"/>
      <c r="L47" s="3"/>
    </row>
    <row r="48" spans="2:12" ht="12.75">
      <c r="B48" s="3"/>
      <c r="K48" s="71"/>
      <c r="L48" s="3"/>
    </row>
    <row r="49" spans="2:12" ht="12.75">
      <c r="B49" s="11"/>
      <c r="K49" s="71"/>
      <c r="L49" s="3"/>
    </row>
    <row r="50" spans="2:12" ht="12.75">
      <c r="B50" s="11"/>
      <c r="K50" s="71"/>
      <c r="L50" s="3"/>
    </row>
    <row r="51" spans="2:12" ht="12.75">
      <c r="B51" s="11"/>
      <c r="K51" s="71"/>
      <c r="L51" s="3"/>
    </row>
    <row r="52" spans="2:12" ht="12.75">
      <c r="B52" s="11"/>
      <c r="K52" s="71"/>
      <c r="L52" s="3"/>
    </row>
    <row r="53" spans="11:12" ht="12.75">
      <c r="K53" s="71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9" ht="12.75">
      <c r="K59" s="1"/>
    </row>
  </sheetData>
  <mergeCells count="23">
    <mergeCell ref="D24:D27"/>
    <mergeCell ref="B28:C28"/>
    <mergeCell ref="B38:C38"/>
    <mergeCell ref="F2:J3"/>
    <mergeCell ref="F24:J25"/>
    <mergeCell ref="B2:B5"/>
    <mergeCell ref="B24:B27"/>
    <mergeCell ref="C24:C27"/>
    <mergeCell ref="E24:E27"/>
    <mergeCell ref="C2:C5"/>
    <mergeCell ref="K2:K5"/>
    <mergeCell ref="F4:J4"/>
    <mergeCell ref="F19:J19"/>
    <mergeCell ref="F20:J20"/>
    <mergeCell ref="D2:D5"/>
    <mergeCell ref="C21:E21"/>
    <mergeCell ref="E2:E5"/>
    <mergeCell ref="B6:C6"/>
    <mergeCell ref="B16:C16"/>
    <mergeCell ref="F26:J26"/>
    <mergeCell ref="K24:K27"/>
    <mergeCell ref="F41:J41"/>
    <mergeCell ref="F42:J42"/>
  </mergeCells>
  <printOptions horizontalCentered="1" vertic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Katalin</dc:creator>
  <cp:keywords/>
  <dc:description/>
  <cp:lastModifiedBy>Lantos Zoltán</cp:lastModifiedBy>
  <cp:lastPrinted>2007-04-19T12:55:17Z</cp:lastPrinted>
  <dcterms:created xsi:type="dcterms:W3CDTF">2005-05-02T20:18:46Z</dcterms:created>
  <dcterms:modified xsi:type="dcterms:W3CDTF">2010-01-04T08:01:18Z</dcterms:modified>
  <cp:category/>
  <cp:version/>
  <cp:contentType/>
  <cp:contentStatus/>
</cp:coreProperties>
</file>