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35" windowHeight="11640" tabRatio="769" activeTab="0"/>
  </bookViews>
  <sheets>
    <sheet name="biztonsagtechnikai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Peter</author>
  </authors>
  <commentList>
    <comment ref="A1" authorId="0">
      <text>
        <r>
          <rPr>
            <b/>
            <sz val="10"/>
            <rFont val="Tahoma"/>
            <family val="2"/>
          </rPr>
          <t>Peter: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2014.06.03.</t>
        </r>
      </text>
    </comment>
  </commentList>
</comments>
</file>

<file path=xl/sharedStrings.xml><?xml version="1.0" encoding="utf-8"?>
<sst xmlns="http://schemas.openxmlformats.org/spreadsheetml/2006/main" count="227" uniqueCount="153">
  <si>
    <t>Tantárgyak</t>
  </si>
  <si>
    <t>5.</t>
  </si>
  <si>
    <t>ea</t>
  </si>
  <si>
    <t>tgy</t>
  </si>
  <si>
    <t>lab</t>
  </si>
  <si>
    <t>köv</t>
  </si>
  <si>
    <t>kr</t>
  </si>
  <si>
    <t>Felnőttek szakképzése</t>
  </si>
  <si>
    <t>Oktatástechnológia és multimédia</t>
  </si>
  <si>
    <t>Elektronikus tanulás</t>
  </si>
  <si>
    <t>Szakképzés ped. kut. módszertan</t>
  </si>
  <si>
    <t>Mérés és minőség</t>
  </si>
  <si>
    <t>Összefüggő nev.-okt. gyakorlat</t>
  </si>
  <si>
    <t>6.</t>
  </si>
  <si>
    <t>8.</t>
  </si>
  <si>
    <t>10.</t>
  </si>
  <si>
    <t>v</t>
  </si>
  <si>
    <t>Pegagógiai gyakorlat</t>
  </si>
  <si>
    <t>Szakképzés és gazdaság</t>
  </si>
  <si>
    <t>7.</t>
  </si>
  <si>
    <t>A pedagógia alapjai</t>
  </si>
  <si>
    <t>Szakmódszertani iskolai gyakorlat</t>
  </si>
  <si>
    <t>Tervezési és szervezési ismeretek</t>
  </si>
  <si>
    <t>Személy és vagyonvédelem alapjai</t>
  </si>
  <si>
    <t>Vállalkozásvezetői ismeretek, vállalkozás biztonság</t>
  </si>
  <si>
    <t>1.</t>
  </si>
  <si>
    <t>Sorsz.</t>
  </si>
  <si>
    <t>2.</t>
  </si>
  <si>
    <t>3.</t>
  </si>
  <si>
    <t>4.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</si>
  <si>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</si>
  <si>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</si>
  <si>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</si>
  <si>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</si>
  <si>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</si>
  <si>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</si>
  <si>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</si>
  <si>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</si>
  <si>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</si>
  <si>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</si>
  <si>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</si>
  <si>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</si>
  <si>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</si>
  <si>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</si>
  <si>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</si>
  <si>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</si>
  <si>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</si>
  <si>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</si>
  <si>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</si>
  <si>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</si>
  <si>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</si>
  <si>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</si>
  <si>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</si>
  <si>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</si>
  <si>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</si>
  <si>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Szakmódszertan I.</t>
  </si>
  <si>
    <t>Szakmódszertan II.</t>
  </si>
  <si>
    <t>Szakmódszertan III.</t>
  </si>
  <si>
    <t>Pszichológia  és személyiségfejlesztés II/1.</t>
  </si>
  <si>
    <t>Pszichológia  és személyiségfejlesztés II/2.</t>
  </si>
  <si>
    <t>Neveléstan I.</t>
  </si>
  <si>
    <t>Neveléstan II.</t>
  </si>
  <si>
    <t>Didaktika és oktatásszervezés I.</t>
  </si>
  <si>
    <t>Didaktika és oktatásszervezés II.</t>
  </si>
  <si>
    <t>Szabadon  választható ismeretek I.</t>
  </si>
  <si>
    <t>Szabadon  választható ismeretek II.</t>
  </si>
  <si>
    <t>Kód</t>
  </si>
  <si>
    <t>BGBTS12NNM</t>
  </si>
  <si>
    <t>BGBSV12NNM</t>
  </si>
  <si>
    <t>Személy és vagyonvédelmi rendszerek tervezése I.</t>
  </si>
  <si>
    <t>Személy és vagyonvédelmi rendszerek tervezése II.</t>
  </si>
  <si>
    <t>BGBSVT1NNM</t>
  </si>
  <si>
    <t>BGBSVT2NNM</t>
  </si>
  <si>
    <t>Kredit</t>
  </si>
  <si>
    <t>Ped.- pszich.-i előképzés</t>
  </si>
  <si>
    <t>Pedagógiai-pszichológiai ism.</t>
  </si>
  <si>
    <t>Összes tantervi óra:</t>
  </si>
  <si>
    <t>Összes kreditpont:</t>
  </si>
  <si>
    <t>Félévenkénti óraszám - összesen:</t>
  </si>
  <si>
    <t>Vizsga - összesen:</t>
  </si>
  <si>
    <t>Szigorlat - összesen:</t>
  </si>
  <si>
    <t>Heti
óra</t>
  </si>
  <si>
    <t>A szabadon választható tantárgyak választéka</t>
  </si>
  <si>
    <t>Szabadon választható</t>
  </si>
  <si>
    <t>A felzárkóztatás pedagógiája</t>
  </si>
  <si>
    <t>Tanulásmódszertan</t>
  </si>
  <si>
    <t>Technikatörténet</t>
  </si>
  <si>
    <t>Választható szakterületi tantárgy is felvehető szabadon választható tantárgyként.</t>
  </si>
  <si>
    <t>Elő-tanulmányok</t>
  </si>
  <si>
    <t>Kommunikáció</t>
  </si>
  <si>
    <t>* A szakdolgozathoz tartozik az összefüggő nevelési-oktatási gyakorlat keretében készítendő 10 kredit értékű portfólió is. Előtanulmányi követelmény: 70 kredit teljesítése.</t>
  </si>
  <si>
    <t>Szakdolgozat *</t>
  </si>
  <si>
    <t>Mérnöktanár (MA) szak nappali tagozat had- és biztonságtechnikai mérnök  (BSc) végzettségre építve</t>
  </si>
  <si>
    <t>Szakterületi ismeretek</t>
  </si>
  <si>
    <t>Szakmódszertani-szaktárgyi zárószig.</t>
  </si>
  <si>
    <t>s</t>
  </si>
  <si>
    <t>Pszichológia és személyiségfejlesztés I/1.</t>
  </si>
  <si>
    <t>Pszichológia és személyiségfejlesztés I/2.</t>
  </si>
  <si>
    <t>Óbudai Egyetem</t>
  </si>
  <si>
    <t>é</t>
  </si>
  <si>
    <t>a</t>
  </si>
  <si>
    <t>Évközi jegy - összesen:</t>
  </si>
  <si>
    <t>_SzabVal1</t>
  </si>
  <si>
    <t>_SzabVal2</t>
  </si>
  <si>
    <t>Matematika III.</t>
  </si>
  <si>
    <t>Matematika IV.</t>
  </si>
  <si>
    <t>Fegyver és fegyverzeti ismeretek I.</t>
  </si>
  <si>
    <t>BGBFF12NNM</t>
  </si>
  <si>
    <t>GSVVB13NNM</t>
  </si>
  <si>
    <t>BGBAF11NNM</t>
  </si>
  <si>
    <t>Alkalmazott fizika</t>
  </si>
  <si>
    <t>37.</t>
  </si>
  <si>
    <t>1. félév</t>
  </si>
  <si>
    <t>2. félév</t>
  </si>
  <si>
    <t>3. félév</t>
  </si>
  <si>
    <t>4.félév</t>
  </si>
  <si>
    <t>0. félév</t>
  </si>
  <si>
    <t>Nemzetiségi pedagógia</t>
  </si>
  <si>
    <t>36.</t>
  </si>
  <si>
    <t>30.31.</t>
  </si>
  <si>
    <t>Félév, heti óraszám (ea - tgy - lab), számonkérés ill. követelmény módja (v, sz, é), kreditpont</t>
  </si>
  <si>
    <t>Szakképzéstörténet</t>
  </si>
  <si>
    <t>TMPPA12DNM</t>
  </si>
  <si>
    <t>TMPPS11DNM</t>
  </si>
  <si>
    <t>TMPPS22DNM</t>
  </si>
  <si>
    <t>TMPTK11DNM</t>
  </si>
  <si>
    <t>TMPPS32DNM</t>
  </si>
  <si>
    <t>TMPPS41DNM</t>
  </si>
  <si>
    <t>TMPNT12DNM</t>
  </si>
  <si>
    <t>TMPNT21DNM</t>
  </si>
  <si>
    <t>TMPDI12DNM</t>
  </si>
  <si>
    <t>TMPDI21DNM</t>
  </si>
  <si>
    <t>TMPSG11DNM</t>
  </si>
  <si>
    <t>TMPFS12DNM</t>
  </si>
  <si>
    <t>TMPNP11DNM</t>
  </si>
  <si>
    <t>TMPOT12DNM</t>
  </si>
  <si>
    <t>TMPET11DNM</t>
  </si>
  <si>
    <t>TMPKU12DNM</t>
  </si>
  <si>
    <t>TMPMI12DNM</t>
  </si>
  <si>
    <t>TMPPG11DNM</t>
  </si>
  <si>
    <t>TMPSD12DNM</t>
  </si>
  <si>
    <t>TMPNOG1DNM</t>
  </si>
  <si>
    <t>TMPMA12DNM</t>
  </si>
  <si>
    <t>TMPMA21DNM</t>
  </si>
  <si>
    <t>TMPSMH1DNM</t>
  </si>
  <si>
    <t>TMPSMH2DNM</t>
  </si>
  <si>
    <t>TMPSMH3DNM</t>
  </si>
  <si>
    <t>TMPSGH1DNM</t>
  </si>
  <si>
    <t>TMPSM42DNM</t>
  </si>
  <si>
    <t>TMPFPS1DNM</t>
  </si>
  <si>
    <t>TMPTMS1DNM</t>
  </si>
  <si>
    <t>TMPTTS1DNM</t>
  </si>
  <si>
    <t>TMPSTS1DNM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</si>
</sst>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;\-0;;@"/>
    <numFmt numFmtId="168" formatCode="[$€-2]\ #\ ##,000_);[Red]\([$€-2]\ #\ ##,000\)"/>
  </numFmts>
  <fonts count="6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55"/>
      <name val="Arial"/>
      <family val="2"/>
    </font>
    <font>
      <sz val="10"/>
      <color indexed="9"/>
      <name val="Arial"/>
      <family val="0"/>
    </font>
    <font>
      <b/>
      <sz val="10"/>
      <color indexed="5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55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.5"/>
      <name val="Times New Roman"/>
      <family val="1"/>
    </font>
    <font>
      <i/>
      <sz val="10"/>
      <color indexed="9"/>
      <name val="Arial"/>
      <family val="2"/>
    </font>
    <font>
      <b/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1"/>
      <color indexed="23"/>
      <name val="Times New Roman"/>
      <family val="1"/>
    </font>
    <font>
      <b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10"/>
      <color theme="0" tint="-0.4999699890613556"/>
      <name val="Arial"/>
      <family val="2"/>
    </font>
    <font>
      <sz val="11"/>
      <color theme="0" tint="-0.4999699890613556"/>
      <name val="Times New Roman"/>
      <family val="1"/>
    </font>
    <font>
      <b/>
      <sz val="10"/>
      <color theme="0" tint="-0.4999699890613556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8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 style="double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1" applyNumberFormat="0" applyBorder="0">
      <alignment horizontal="right"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0" fillId="22" borderId="8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2" applyNumberFormat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/>
    </xf>
    <xf numFmtId="0" fontId="10" fillId="0" borderId="14" xfId="0" applyFont="1" applyBorder="1" applyAlignment="1">
      <alignment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9" fontId="2" fillId="0" borderId="21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8" fillId="0" borderId="15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2" fillId="0" borderId="2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167" fontId="2" fillId="33" borderId="21" xfId="0" applyNumberFormat="1" applyFont="1" applyFill="1" applyBorder="1" applyAlignment="1">
      <alignment horizontal="center" vertical="top" wrapText="1"/>
    </xf>
    <xf numFmtId="167" fontId="2" fillId="33" borderId="12" xfId="0" applyNumberFormat="1" applyFont="1" applyFill="1" applyBorder="1" applyAlignment="1">
      <alignment horizontal="center" vertical="top" wrapText="1"/>
    </xf>
    <xf numFmtId="167" fontId="2" fillId="33" borderId="11" xfId="0" applyNumberFormat="1" applyFont="1" applyFill="1" applyBorder="1" applyAlignment="1">
      <alignment horizontal="center" vertical="top" wrapText="1"/>
    </xf>
    <xf numFmtId="167" fontId="2" fillId="33" borderId="22" xfId="0" applyNumberFormat="1" applyFont="1" applyFill="1" applyBorder="1" applyAlignment="1">
      <alignment horizontal="center" vertical="top" wrapText="1"/>
    </xf>
    <xf numFmtId="167" fontId="2" fillId="33" borderId="23" xfId="0" applyNumberFormat="1" applyFont="1" applyFill="1" applyBorder="1" applyAlignment="1">
      <alignment horizontal="center" vertical="top" wrapText="1"/>
    </xf>
    <xf numFmtId="167" fontId="2" fillId="33" borderId="24" xfId="0" applyNumberFormat="1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4" fillId="33" borderId="17" xfId="0" applyFont="1" applyFill="1" applyBorder="1" applyAlignment="1">
      <alignment horizontal="left"/>
    </xf>
    <xf numFmtId="0" fontId="2" fillId="33" borderId="32" xfId="0" applyFont="1" applyFill="1" applyBorder="1" applyAlignment="1">
      <alignment horizontal="center" vertical="top" wrapText="1"/>
    </xf>
    <xf numFmtId="0" fontId="2" fillId="33" borderId="33" xfId="0" applyFont="1" applyFill="1" applyBorder="1" applyAlignment="1">
      <alignment horizontal="center" vertical="top" wrapText="1"/>
    </xf>
    <xf numFmtId="167" fontId="2" fillId="33" borderId="34" xfId="0" applyNumberFormat="1" applyFont="1" applyFill="1" applyBorder="1" applyAlignment="1">
      <alignment horizontal="center" vertical="top" wrapText="1"/>
    </xf>
    <xf numFmtId="167" fontId="2" fillId="33" borderId="16" xfId="0" applyNumberFormat="1" applyFont="1" applyFill="1" applyBorder="1" applyAlignment="1">
      <alignment horizontal="center" vertical="top" wrapText="1"/>
    </xf>
    <xf numFmtId="167" fontId="2" fillId="33" borderId="35" xfId="0" applyNumberFormat="1" applyFont="1" applyFill="1" applyBorder="1" applyAlignment="1">
      <alignment horizontal="center" vertical="top" wrapText="1"/>
    </xf>
    <xf numFmtId="167" fontId="2" fillId="33" borderId="36" xfId="0" applyNumberFormat="1" applyFont="1" applyFill="1" applyBorder="1" applyAlignment="1">
      <alignment horizontal="center" vertical="top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12" fillId="33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12" fillId="33" borderId="39" xfId="0" applyFont="1" applyFill="1" applyBorder="1" applyAlignment="1">
      <alignment horizontal="center" vertical="center"/>
    </xf>
    <xf numFmtId="167" fontId="12" fillId="33" borderId="31" xfId="0" applyNumberFormat="1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top" wrapText="1"/>
    </xf>
    <xf numFmtId="167" fontId="12" fillId="33" borderId="29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167" fontId="12" fillId="33" borderId="42" xfId="0" applyNumberFormat="1" applyFont="1" applyFill="1" applyBorder="1" applyAlignment="1">
      <alignment horizontal="center" vertical="center"/>
    </xf>
    <xf numFmtId="167" fontId="12" fillId="33" borderId="43" xfId="0" applyNumberFormat="1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/>
    </xf>
    <xf numFmtId="0" fontId="12" fillId="33" borderId="45" xfId="0" applyFont="1" applyFill="1" applyBorder="1" applyAlignment="1">
      <alignment horizontal="center" vertical="center"/>
    </xf>
    <xf numFmtId="0" fontId="12" fillId="33" borderId="46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0" fillId="0" borderId="50" xfId="0" applyFill="1" applyBorder="1" applyAlignment="1">
      <alignment horizontal="left" vertical="center"/>
    </xf>
    <xf numFmtId="0" fontId="3" fillId="0" borderId="34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2" fillId="0" borderId="52" xfId="0" applyFont="1" applyFill="1" applyBorder="1" applyAlignment="1">
      <alignment horizontal="center" vertical="top" wrapText="1"/>
    </xf>
    <xf numFmtId="167" fontId="12" fillId="33" borderId="53" xfId="0" applyNumberFormat="1" applyFont="1" applyFill="1" applyBorder="1" applyAlignment="1">
      <alignment horizontal="center" vertical="center"/>
    </xf>
    <xf numFmtId="0" fontId="12" fillId="33" borderId="54" xfId="0" applyFont="1" applyFill="1" applyBorder="1" applyAlignment="1">
      <alignment horizontal="center" vertical="center"/>
    </xf>
    <xf numFmtId="167" fontId="12" fillId="33" borderId="53" xfId="0" applyNumberFormat="1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0" fillId="0" borderId="52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167" fontId="12" fillId="33" borderId="5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wrapText="1"/>
    </xf>
    <xf numFmtId="167" fontId="2" fillId="33" borderId="57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9" fontId="8" fillId="0" borderId="21" xfId="0" applyNumberFormat="1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16" fillId="0" borderId="1" xfId="15">
      <alignment horizontal="right" vertical="center"/>
      <protection/>
    </xf>
    <xf numFmtId="0" fontId="1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8" fillId="0" borderId="11" xfId="0" applyFont="1" applyFill="1" applyBorder="1" applyAlignment="1">
      <alignment horizontal="center" vertical="top" wrapText="1"/>
    </xf>
    <xf numFmtId="0" fontId="58" fillId="0" borderId="21" xfId="0" applyFont="1" applyFill="1" applyBorder="1" applyAlignment="1">
      <alignment horizontal="center" vertical="top" wrapText="1"/>
    </xf>
    <xf numFmtId="0" fontId="58" fillId="0" borderId="13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2" xfId="0" applyBorder="1" applyAlignment="1">
      <alignment/>
    </xf>
    <xf numFmtId="0" fontId="12" fillId="33" borderId="59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12" fillId="0" borderId="60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61" xfId="0" applyFont="1" applyBorder="1" applyAlignment="1">
      <alignment horizontal="left" vertical="center"/>
    </xf>
    <xf numFmtId="0" fontId="0" fillId="0" borderId="1" xfId="0" applyBorder="1" applyAlignment="1">
      <alignment/>
    </xf>
    <xf numFmtId="0" fontId="2" fillId="34" borderId="15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left"/>
    </xf>
    <xf numFmtId="0" fontId="4" fillId="35" borderId="22" xfId="0" applyFont="1" applyFill="1" applyBorder="1" applyAlignment="1">
      <alignment horizontal="left" vertical="center"/>
    </xf>
    <xf numFmtId="0" fontId="11" fillId="35" borderId="12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5" xfId="0" applyFont="1" applyFill="1" applyBorder="1" applyAlignment="1">
      <alignment horizontal="center" vertical="top" wrapText="1"/>
    </xf>
    <xf numFmtId="167" fontId="6" fillId="35" borderId="21" xfId="0" applyNumberFormat="1" applyFont="1" applyFill="1" applyBorder="1" applyAlignment="1">
      <alignment horizontal="center" vertical="top" wrapText="1"/>
    </xf>
    <xf numFmtId="167" fontId="6" fillId="35" borderId="11" xfId="0" applyNumberFormat="1" applyFont="1" applyFill="1" applyBorder="1" applyAlignment="1">
      <alignment horizontal="center" vertical="top" wrapText="1"/>
    </xf>
    <xf numFmtId="167" fontId="6" fillId="35" borderId="11" xfId="0" applyNumberFormat="1" applyFont="1" applyFill="1" applyBorder="1" applyAlignment="1">
      <alignment vertical="top" wrapText="1"/>
    </xf>
    <xf numFmtId="167" fontId="6" fillId="35" borderId="13" xfId="0" applyNumberFormat="1" applyFont="1" applyFill="1" applyBorder="1" applyAlignment="1">
      <alignment horizontal="center" vertical="top" wrapText="1"/>
    </xf>
    <xf numFmtId="167" fontId="8" fillId="35" borderId="23" xfId="0" applyNumberFormat="1" applyFont="1" applyFill="1" applyBorder="1" applyAlignment="1">
      <alignment horizontal="center" vertical="top" wrapText="1"/>
    </xf>
    <xf numFmtId="167" fontId="8" fillId="35" borderId="11" xfId="0" applyNumberFormat="1" applyFont="1" applyFill="1" applyBorder="1" applyAlignment="1">
      <alignment horizontal="center" vertical="top" wrapText="1"/>
    </xf>
    <xf numFmtId="167" fontId="8" fillId="35" borderId="11" xfId="0" applyNumberFormat="1" applyFont="1" applyFill="1" applyBorder="1" applyAlignment="1">
      <alignment vertical="top" wrapText="1"/>
    </xf>
    <xf numFmtId="167" fontId="8" fillId="35" borderId="15" xfId="0" applyNumberFormat="1" applyFont="1" applyFill="1" applyBorder="1" applyAlignment="1">
      <alignment horizontal="center" vertical="top" wrapText="1"/>
    </xf>
    <xf numFmtId="167" fontId="8" fillId="35" borderId="21" xfId="0" applyNumberFormat="1" applyFont="1" applyFill="1" applyBorder="1" applyAlignment="1">
      <alignment horizontal="center" vertical="top" wrapText="1"/>
    </xf>
    <xf numFmtId="167" fontId="8" fillId="35" borderId="13" xfId="0" applyNumberFormat="1" applyFont="1" applyFill="1" applyBorder="1" applyAlignment="1">
      <alignment horizontal="center" vertical="top" wrapText="1"/>
    </xf>
    <xf numFmtId="167" fontId="8" fillId="35" borderId="12" xfId="0" applyNumberFormat="1" applyFont="1" applyFill="1" applyBorder="1" applyAlignment="1">
      <alignment horizontal="center" vertical="top" wrapText="1"/>
    </xf>
    <xf numFmtId="0" fontId="2" fillId="35" borderId="21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/>
    </xf>
    <xf numFmtId="0" fontId="59" fillId="0" borderId="1" xfId="0" applyFont="1" applyFill="1" applyBorder="1" applyAlignment="1">
      <alignment horizontal="left" vertical="center"/>
    </xf>
    <xf numFmtId="0" fontId="60" fillId="0" borderId="12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horizontal="center" vertical="top" wrapText="1"/>
    </xf>
    <xf numFmtId="0" fontId="61" fillId="0" borderId="15" xfId="0" applyFont="1" applyFill="1" applyBorder="1" applyAlignment="1">
      <alignment horizontal="center" vertical="top" wrapText="1"/>
    </xf>
    <xf numFmtId="0" fontId="59" fillId="0" borderId="21" xfId="0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horizontal="center" vertical="top" wrapText="1"/>
    </xf>
    <xf numFmtId="0" fontId="59" fillId="0" borderId="13" xfId="0" applyFont="1" applyFill="1" applyBorder="1" applyAlignment="1">
      <alignment horizontal="center" vertical="top" wrapText="1"/>
    </xf>
    <xf numFmtId="0" fontId="61" fillId="0" borderId="21" xfId="0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61" fillId="0" borderId="1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63" xfId="0" applyFont="1" applyBorder="1" applyAlignment="1">
      <alignment horizontal="left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3" fillId="33" borderId="41" xfId="0" applyFont="1" applyFill="1" applyBorder="1" applyAlignment="1">
      <alignment horizontal="left" vertical="center"/>
    </xf>
    <xf numFmtId="0" fontId="2" fillId="0" borderId="2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12" fillId="33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13" fillId="33" borderId="68" xfId="0" applyFont="1" applyFill="1" applyBorder="1" applyAlignment="1">
      <alignment horizontal="left" vertical="center"/>
    </xf>
    <xf numFmtId="0" fontId="2" fillId="0" borderId="69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13" fillId="33" borderId="50" xfId="0" applyFont="1" applyFill="1" applyBorder="1" applyAlignment="1">
      <alignment horizontal="left" vertical="center"/>
    </xf>
    <xf numFmtId="0" fontId="2" fillId="0" borderId="3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2" fillId="33" borderId="12" xfId="0" applyFont="1" applyFill="1" applyBorder="1" applyAlignment="1">
      <alignment horizontal="center" vertical="center"/>
    </xf>
    <xf numFmtId="0" fontId="4" fillId="0" borderId="71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4" fillId="0" borderId="73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8">
    <cellStyle name="Normal" xfId="0"/>
    <cellStyle name="_CsoportKod" xfId="15"/>
    <cellStyle name="20% - 1. jelölőszín" xfId="16"/>
    <cellStyle name="20% - 2. jelölőszín" xfId="17"/>
    <cellStyle name="20% - 3. jelölőszín" xfId="18"/>
    <cellStyle name="20% - 4. jelölőszín" xfId="19"/>
    <cellStyle name="20% - 5. jelölőszín" xfId="20"/>
    <cellStyle name="20% - 6. jelölőszín" xfId="21"/>
    <cellStyle name="40% - 1. jelölőszín" xfId="22"/>
    <cellStyle name="40% - 2. jelölőszín" xfId="23"/>
    <cellStyle name="40% - 3. jelölőszín" xfId="24"/>
    <cellStyle name="40% - 4. jelölőszín" xfId="25"/>
    <cellStyle name="40% - 5. jelölőszín" xfId="26"/>
    <cellStyle name="40% - 6. jelölőszín" xfId="27"/>
    <cellStyle name="60% - 1. jelölőszín" xfId="28"/>
    <cellStyle name="60% - 2. jelölőszín" xfId="29"/>
    <cellStyle name="60% - 3. jelölőszín" xfId="30"/>
    <cellStyle name="60% - 4. jelölőszín" xfId="31"/>
    <cellStyle name="60% - 5. jelölőszín" xfId="32"/>
    <cellStyle name="60% - 6. jelölőszín" xfId="33"/>
    <cellStyle name="Bevitel" xfId="34"/>
    <cellStyle name="Cím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5"/>
  <sheetViews>
    <sheetView tabSelected="1"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6.00390625" style="5" customWidth="1"/>
    <col min="3" max="3" width="15.8515625" style="26" customWidth="1"/>
    <col min="4" max="4" width="50.8515625" style="5" customWidth="1"/>
    <col min="5" max="5" width="7.00390625" style="5" bestFit="1" customWidth="1"/>
    <col min="6" max="6" width="7.421875" style="5" customWidth="1"/>
    <col min="7" max="41" width="4.140625" style="1" customWidth="1"/>
    <col min="42" max="42" width="5.421875" style="23" customWidth="1"/>
    <col min="43" max="43" width="5.421875" style="1" customWidth="1"/>
    <col min="44" max="16384" width="9.140625" style="5" customWidth="1"/>
  </cols>
  <sheetData>
    <row r="1" spans="2:43" ht="18.75" thickBot="1">
      <c r="B1" s="12" t="s">
        <v>98</v>
      </c>
      <c r="C1" s="12"/>
      <c r="D1" s="13"/>
      <c r="E1" s="13"/>
      <c r="F1" s="13"/>
      <c r="G1" s="13"/>
      <c r="H1" s="13"/>
      <c r="I1" s="13"/>
      <c r="AQ1" s="85" t="s">
        <v>92</v>
      </c>
    </row>
    <row r="2" spans="2:43" ht="12.75">
      <c r="B2" s="203" t="s">
        <v>26</v>
      </c>
      <c r="C2" s="244" t="s">
        <v>66</v>
      </c>
      <c r="D2" s="247" t="s">
        <v>0</v>
      </c>
      <c r="E2" s="257" t="s">
        <v>81</v>
      </c>
      <c r="F2" s="260" t="s">
        <v>73</v>
      </c>
      <c r="G2" s="209" t="s">
        <v>120</v>
      </c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1"/>
      <c r="AP2" s="209" t="s">
        <v>88</v>
      </c>
      <c r="AQ2" s="239"/>
    </row>
    <row r="3" spans="2:43" ht="12.75">
      <c r="B3" s="204"/>
      <c r="C3" s="245"/>
      <c r="D3" s="248"/>
      <c r="E3" s="258"/>
      <c r="F3" s="261"/>
      <c r="G3" s="212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4"/>
      <c r="AP3" s="240"/>
      <c r="AQ3" s="241"/>
    </row>
    <row r="4" spans="1:43" ht="12.75">
      <c r="A4" s="6"/>
      <c r="B4" s="204"/>
      <c r="C4" s="245"/>
      <c r="D4" s="248"/>
      <c r="E4" s="258"/>
      <c r="F4" s="261"/>
      <c r="G4" s="249"/>
      <c r="H4" s="250"/>
      <c r="I4" s="250"/>
      <c r="J4" s="250"/>
      <c r="K4" s="251"/>
      <c r="L4" s="249"/>
      <c r="M4" s="250"/>
      <c r="N4" s="250"/>
      <c r="O4" s="250"/>
      <c r="P4" s="251"/>
      <c r="Q4" s="252" t="s">
        <v>116</v>
      </c>
      <c r="R4" s="253"/>
      <c r="S4" s="253"/>
      <c r="T4" s="253"/>
      <c r="U4" s="254"/>
      <c r="V4" s="255" t="s">
        <v>112</v>
      </c>
      <c r="W4" s="207"/>
      <c r="X4" s="207"/>
      <c r="Y4" s="207"/>
      <c r="Z4" s="256"/>
      <c r="AA4" s="206" t="s">
        <v>113</v>
      </c>
      <c r="AB4" s="207"/>
      <c r="AC4" s="207"/>
      <c r="AD4" s="207"/>
      <c r="AE4" s="208"/>
      <c r="AF4" s="252" t="s">
        <v>114</v>
      </c>
      <c r="AG4" s="263"/>
      <c r="AH4" s="263"/>
      <c r="AI4" s="263"/>
      <c r="AJ4" s="264"/>
      <c r="AK4" s="206" t="s">
        <v>115</v>
      </c>
      <c r="AL4" s="207"/>
      <c r="AM4" s="207"/>
      <c r="AN4" s="207"/>
      <c r="AO4" s="208"/>
      <c r="AP4" s="240"/>
      <c r="AQ4" s="241"/>
    </row>
    <row r="5" spans="1:43" ht="13.5" thickBot="1">
      <c r="A5" s="6"/>
      <c r="B5" s="205"/>
      <c r="C5" s="246"/>
      <c r="D5" s="248"/>
      <c r="E5" s="259"/>
      <c r="F5" s="262"/>
      <c r="G5" s="38" t="s">
        <v>2</v>
      </c>
      <c r="H5" s="15" t="s">
        <v>3</v>
      </c>
      <c r="I5" s="15" t="s">
        <v>4</v>
      </c>
      <c r="J5" s="15" t="s">
        <v>5</v>
      </c>
      <c r="K5" s="39" t="s">
        <v>6</v>
      </c>
      <c r="L5" s="38" t="s">
        <v>2</v>
      </c>
      <c r="M5" s="15" t="s">
        <v>3</v>
      </c>
      <c r="N5" s="15" t="s">
        <v>4</v>
      </c>
      <c r="O5" s="15" t="s">
        <v>5</v>
      </c>
      <c r="P5" s="39" t="s">
        <v>6</v>
      </c>
      <c r="Q5" s="87" t="s">
        <v>2</v>
      </c>
      <c r="R5" s="15" t="s">
        <v>3</v>
      </c>
      <c r="S5" s="15" t="s">
        <v>4</v>
      </c>
      <c r="T5" s="15" t="s">
        <v>5</v>
      </c>
      <c r="U5" s="16" t="s">
        <v>6</v>
      </c>
      <c r="V5" s="35" t="s">
        <v>2</v>
      </c>
      <c r="W5" s="15" t="s">
        <v>3</v>
      </c>
      <c r="X5" s="15" t="s">
        <v>4</v>
      </c>
      <c r="Y5" s="15" t="s">
        <v>5</v>
      </c>
      <c r="Z5" s="16" t="s">
        <v>6</v>
      </c>
      <c r="AA5" s="38" t="s">
        <v>2</v>
      </c>
      <c r="AB5" s="15" t="s">
        <v>3</v>
      </c>
      <c r="AC5" s="15" t="s">
        <v>4</v>
      </c>
      <c r="AD5" s="15" t="s">
        <v>5</v>
      </c>
      <c r="AE5" s="39" t="s">
        <v>6</v>
      </c>
      <c r="AF5" s="87" t="s">
        <v>2</v>
      </c>
      <c r="AG5" s="15" t="s">
        <v>3</v>
      </c>
      <c r="AH5" s="15" t="s">
        <v>4</v>
      </c>
      <c r="AI5" s="15" t="s">
        <v>5</v>
      </c>
      <c r="AJ5" s="16" t="s">
        <v>6</v>
      </c>
      <c r="AK5" s="38" t="s">
        <v>2</v>
      </c>
      <c r="AL5" s="15" t="s">
        <v>3</v>
      </c>
      <c r="AM5" s="15" t="s">
        <v>4</v>
      </c>
      <c r="AN5" s="15" t="s">
        <v>5</v>
      </c>
      <c r="AO5" s="39" t="s">
        <v>6</v>
      </c>
      <c r="AP5" s="242"/>
      <c r="AQ5" s="243"/>
    </row>
    <row r="6" spans="2:43" ht="14.25">
      <c r="B6" s="162" t="s">
        <v>74</v>
      </c>
      <c r="C6" s="163"/>
      <c r="D6" s="164"/>
      <c r="E6" s="165"/>
      <c r="F6" s="166"/>
      <c r="G6" s="167">
        <f>SUM(G7:G10)</f>
        <v>0</v>
      </c>
      <c r="H6" s="168">
        <f>SUM(H7:H10)</f>
        <v>0</v>
      </c>
      <c r="I6" s="168">
        <f>SUM(I7:I10)</f>
        <v>0</v>
      </c>
      <c r="J6" s="169"/>
      <c r="K6" s="170">
        <f>SUM(K7:K10)</f>
        <v>0</v>
      </c>
      <c r="L6" s="167">
        <f>SUM(L7:L10)</f>
        <v>0</v>
      </c>
      <c r="M6" s="168">
        <f>SUM(M7:M10)</f>
        <v>0</v>
      </c>
      <c r="N6" s="168">
        <f>SUM(N7:N10)</f>
        <v>0</v>
      </c>
      <c r="O6" s="169"/>
      <c r="P6" s="170">
        <f>SUM(P7:P10)</f>
        <v>0</v>
      </c>
      <c r="Q6" s="177">
        <f>SUM(Q7:Q10)</f>
        <v>6</v>
      </c>
      <c r="R6" s="172">
        <f>SUM(R7:R10)</f>
        <v>2</v>
      </c>
      <c r="S6" s="172">
        <f>SUM(S7:S10)</f>
        <v>2</v>
      </c>
      <c r="T6" s="173"/>
      <c r="U6" s="174">
        <f>SUM(U7:U10)</f>
        <v>10</v>
      </c>
      <c r="V6" s="171">
        <f>SUM(V7:V10)</f>
        <v>0</v>
      </c>
      <c r="W6" s="172">
        <f>SUM(W7:W10)</f>
        <v>0</v>
      </c>
      <c r="X6" s="172">
        <f>SUM(X7:X10)</f>
        <v>0</v>
      </c>
      <c r="Y6" s="173"/>
      <c r="Z6" s="174">
        <f>SUM(Z7:Z10)</f>
        <v>0</v>
      </c>
      <c r="AA6" s="175">
        <f>SUM(AA7:AA10)</f>
        <v>0</v>
      </c>
      <c r="AB6" s="172">
        <f>SUM(AB7:AB10)</f>
        <v>0</v>
      </c>
      <c r="AC6" s="172">
        <f>SUM(AC7:AC10)</f>
        <v>0</v>
      </c>
      <c r="AD6" s="173"/>
      <c r="AE6" s="176">
        <f>SUM(AE7:AE10)</f>
        <v>0</v>
      </c>
      <c r="AF6" s="177">
        <f>SUM(AF7:AF10)</f>
        <v>0</v>
      </c>
      <c r="AG6" s="172">
        <f>SUM(AG7:AG10)</f>
        <v>0</v>
      </c>
      <c r="AH6" s="172">
        <f>SUM(AH7:AH10)</f>
        <v>0</v>
      </c>
      <c r="AI6" s="173"/>
      <c r="AJ6" s="174">
        <f>SUM(AJ7:AJ10)</f>
        <v>0</v>
      </c>
      <c r="AK6" s="175">
        <f>SUM(AK7:AK10)</f>
        <v>0</v>
      </c>
      <c r="AL6" s="172">
        <f>SUM(AL7:AL10)</f>
        <v>0</v>
      </c>
      <c r="AM6" s="172">
        <f>SUM(AM7:AM10)</f>
        <v>0</v>
      </c>
      <c r="AN6" s="173"/>
      <c r="AO6" s="176">
        <f>SUM(AO7:AO10)</f>
        <v>0</v>
      </c>
      <c r="AP6" s="178"/>
      <c r="AQ6" s="179"/>
    </row>
    <row r="7" spans="2:43" ht="15">
      <c r="B7" s="183" t="s">
        <v>25</v>
      </c>
      <c r="C7" s="184" t="s">
        <v>122</v>
      </c>
      <c r="D7" s="185" t="s">
        <v>20</v>
      </c>
      <c r="E7" s="186"/>
      <c r="F7" s="187"/>
      <c r="G7" s="188"/>
      <c r="H7" s="189"/>
      <c r="I7" s="189"/>
      <c r="J7" s="189"/>
      <c r="K7" s="190"/>
      <c r="L7" s="188"/>
      <c r="M7" s="189"/>
      <c r="N7" s="189"/>
      <c r="O7" s="189"/>
      <c r="P7" s="190"/>
      <c r="Q7" s="191">
        <v>2</v>
      </c>
      <c r="R7" s="186">
        <v>0</v>
      </c>
      <c r="S7" s="186">
        <v>0</v>
      </c>
      <c r="T7" s="186" t="s">
        <v>16</v>
      </c>
      <c r="U7" s="192">
        <v>2</v>
      </c>
      <c r="V7" s="37"/>
      <c r="W7" s="9"/>
      <c r="X7" s="9"/>
      <c r="Y7" s="9"/>
      <c r="Z7" s="33"/>
      <c r="AA7" s="98"/>
      <c r="AB7" s="9"/>
      <c r="AC7" s="9"/>
      <c r="AD7" s="9"/>
      <c r="AE7" s="41"/>
      <c r="AF7" s="95"/>
      <c r="AG7" s="9"/>
      <c r="AH7" s="9"/>
      <c r="AI7" s="9"/>
      <c r="AJ7" s="33"/>
      <c r="AK7" s="98"/>
      <c r="AL7" s="9"/>
      <c r="AM7" s="9"/>
      <c r="AN7" s="9"/>
      <c r="AO7" s="41"/>
      <c r="AP7" s="129"/>
      <c r="AQ7" s="130"/>
    </row>
    <row r="8" spans="2:43" ht="15">
      <c r="B8" s="183" t="s">
        <v>27</v>
      </c>
      <c r="C8" s="184" t="s">
        <v>123</v>
      </c>
      <c r="D8" s="185" t="s">
        <v>96</v>
      </c>
      <c r="E8" s="186"/>
      <c r="F8" s="187"/>
      <c r="G8" s="188"/>
      <c r="H8" s="189"/>
      <c r="I8" s="189"/>
      <c r="J8" s="189"/>
      <c r="K8" s="190"/>
      <c r="L8" s="188"/>
      <c r="M8" s="189"/>
      <c r="N8" s="189"/>
      <c r="O8" s="189"/>
      <c r="P8" s="190"/>
      <c r="Q8" s="191">
        <v>3</v>
      </c>
      <c r="R8" s="186">
        <v>0</v>
      </c>
      <c r="S8" s="186">
        <v>0</v>
      </c>
      <c r="T8" s="186" t="s">
        <v>16</v>
      </c>
      <c r="U8" s="192">
        <v>3</v>
      </c>
      <c r="V8" s="37"/>
      <c r="W8" s="9"/>
      <c r="X8" s="9"/>
      <c r="Y8" s="9"/>
      <c r="Z8" s="33"/>
      <c r="AA8" s="98"/>
      <c r="AB8" s="9"/>
      <c r="AC8" s="9"/>
      <c r="AD8" s="9"/>
      <c r="AE8" s="41"/>
      <c r="AF8" s="95"/>
      <c r="AG8" s="9"/>
      <c r="AH8" s="9"/>
      <c r="AI8" s="9"/>
      <c r="AJ8" s="33"/>
      <c r="AK8" s="98"/>
      <c r="AL8" s="9"/>
      <c r="AM8" s="9"/>
      <c r="AN8" s="9"/>
      <c r="AO8" s="41"/>
      <c r="AP8" s="131"/>
      <c r="AQ8" s="130"/>
    </row>
    <row r="9" spans="2:43" ht="15">
      <c r="B9" s="183" t="s">
        <v>28</v>
      </c>
      <c r="C9" s="184" t="s">
        <v>124</v>
      </c>
      <c r="D9" s="185" t="s">
        <v>97</v>
      </c>
      <c r="E9" s="186"/>
      <c r="F9" s="187"/>
      <c r="G9" s="188"/>
      <c r="H9" s="189"/>
      <c r="I9" s="189"/>
      <c r="J9" s="189"/>
      <c r="K9" s="190"/>
      <c r="L9" s="188"/>
      <c r="M9" s="189"/>
      <c r="N9" s="189"/>
      <c r="O9" s="189"/>
      <c r="P9" s="190"/>
      <c r="Q9" s="191">
        <v>0</v>
      </c>
      <c r="R9" s="186">
        <v>0</v>
      </c>
      <c r="S9" s="186">
        <v>2</v>
      </c>
      <c r="T9" s="186" t="s">
        <v>99</v>
      </c>
      <c r="U9" s="192">
        <v>2</v>
      </c>
      <c r="V9" s="37"/>
      <c r="W9" s="9"/>
      <c r="X9" s="9"/>
      <c r="Y9" s="9"/>
      <c r="Z9" s="33"/>
      <c r="AA9" s="98"/>
      <c r="AB9" s="9"/>
      <c r="AC9" s="9"/>
      <c r="AD9" s="9"/>
      <c r="AE9" s="41"/>
      <c r="AF9" s="95"/>
      <c r="AG9" s="9"/>
      <c r="AH9" s="9"/>
      <c r="AI9" s="9"/>
      <c r="AJ9" s="33"/>
      <c r="AK9" s="98"/>
      <c r="AL9" s="9"/>
      <c r="AM9" s="9"/>
      <c r="AN9" s="9"/>
      <c r="AO9" s="41"/>
      <c r="AP9" s="131"/>
      <c r="AQ9" s="130"/>
    </row>
    <row r="10" spans="2:43" ht="15">
      <c r="B10" s="183" t="s">
        <v>29</v>
      </c>
      <c r="C10" s="184" t="s">
        <v>125</v>
      </c>
      <c r="D10" s="185" t="s">
        <v>89</v>
      </c>
      <c r="E10" s="186"/>
      <c r="F10" s="187"/>
      <c r="G10" s="188"/>
      <c r="H10" s="189"/>
      <c r="I10" s="189"/>
      <c r="J10" s="189"/>
      <c r="K10" s="190"/>
      <c r="L10" s="188"/>
      <c r="M10" s="189"/>
      <c r="N10" s="189"/>
      <c r="O10" s="189"/>
      <c r="P10" s="190"/>
      <c r="Q10" s="193">
        <v>1</v>
      </c>
      <c r="R10" s="186">
        <v>2</v>
      </c>
      <c r="S10" s="186">
        <v>0</v>
      </c>
      <c r="T10" s="186" t="s">
        <v>99</v>
      </c>
      <c r="U10" s="187">
        <v>3</v>
      </c>
      <c r="V10" s="37"/>
      <c r="W10" s="9"/>
      <c r="X10" s="9"/>
      <c r="Y10" s="9"/>
      <c r="Z10" s="33"/>
      <c r="AA10" s="98"/>
      <c r="AB10" s="9"/>
      <c r="AC10" s="9"/>
      <c r="AD10" s="9"/>
      <c r="AE10" s="41"/>
      <c r="AF10" s="95"/>
      <c r="AG10" s="9"/>
      <c r="AH10" s="9"/>
      <c r="AI10" s="9"/>
      <c r="AJ10" s="33"/>
      <c r="AK10" s="98"/>
      <c r="AL10" s="9"/>
      <c r="AM10" s="9"/>
      <c r="AN10" s="9"/>
      <c r="AO10" s="41"/>
      <c r="AP10" s="129"/>
      <c r="AQ10" s="130"/>
    </row>
    <row r="11" spans="2:43" ht="12.75">
      <c r="B11" s="73" t="s">
        <v>75</v>
      </c>
      <c r="C11" s="61"/>
      <c r="D11" s="62"/>
      <c r="E11" s="63">
        <f aca="true" t="shared" si="0" ref="E11:E46">SUM(G11:I11,L11:N11,Q11:S11,V11:X11,AA11:AC11,AF11:AH11,AK11:AM11)</f>
        <v>34</v>
      </c>
      <c r="F11" s="64">
        <f aca="true" t="shared" si="1" ref="F11:F27">SUM(K11,P11,U11,Z11,AE11,AJ11,AO11)</f>
        <v>40</v>
      </c>
      <c r="G11" s="65">
        <f>SUM(G12:G26)</f>
        <v>0</v>
      </c>
      <c r="H11" s="66">
        <f>SUM(H12:H26)</f>
        <v>0</v>
      </c>
      <c r="I11" s="66">
        <f>SUM(I12:I26)</f>
        <v>0</v>
      </c>
      <c r="J11" s="66"/>
      <c r="K11" s="70">
        <f>SUM(K12:K26)</f>
        <v>0</v>
      </c>
      <c r="L11" s="65">
        <f>SUM(L12:L26)</f>
        <v>0</v>
      </c>
      <c r="M11" s="66">
        <f>SUM(M12:M26)</f>
        <v>0</v>
      </c>
      <c r="N11" s="66">
        <f>SUM(N12:N26)</f>
        <v>0</v>
      </c>
      <c r="O11" s="66"/>
      <c r="P11" s="70">
        <f>SUM(P12:P26)</f>
        <v>0</v>
      </c>
      <c r="Q11" s="65">
        <f>SUM(Q12:Q26)</f>
        <v>0</v>
      </c>
      <c r="R11" s="66">
        <f>SUM(R12:R26)</f>
        <v>0</v>
      </c>
      <c r="S11" s="66">
        <f>SUM(S12:S26)</f>
        <v>0</v>
      </c>
      <c r="T11" s="66"/>
      <c r="U11" s="127">
        <f>SUM(U12:U26)</f>
        <v>0</v>
      </c>
      <c r="V11" s="69">
        <f>SUM(V12:V26)</f>
        <v>6</v>
      </c>
      <c r="W11" s="66">
        <f>SUM(W12:W26)</f>
        <v>4</v>
      </c>
      <c r="X11" s="66">
        <f>SUM(X12:X26)</f>
        <v>2</v>
      </c>
      <c r="Y11" s="66"/>
      <c r="Z11" s="70">
        <f>SUM(Z12:Z26)</f>
        <v>14</v>
      </c>
      <c r="AA11" s="65">
        <f>SUM(AA12:AA26)</f>
        <v>4</v>
      </c>
      <c r="AB11" s="66">
        <f>SUM(AB12:AB26)</f>
        <v>1</v>
      </c>
      <c r="AC11" s="66">
        <f>SUM(AC12:AC26)</f>
        <v>6</v>
      </c>
      <c r="AD11" s="66"/>
      <c r="AE11" s="70">
        <f>SUM(AE12:AE26)</f>
        <v>12</v>
      </c>
      <c r="AF11" s="66">
        <f>SUM(AF12:AF26)</f>
        <v>6</v>
      </c>
      <c r="AG11" s="66">
        <f>SUM(AG12:AG26)</f>
        <v>3</v>
      </c>
      <c r="AH11" s="66">
        <f>SUM(AH12:AH26)</f>
        <v>2</v>
      </c>
      <c r="AI11" s="66"/>
      <c r="AJ11" s="68">
        <f>SUM(AJ12:AJ26)</f>
        <v>14</v>
      </c>
      <c r="AK11" s="65">
        <f>SUM(AK12:AK25)</f>
        <v>0</v>
      </c>
      <c r="AL11" s="66">
        <f>SUM(AL12:AL25)</f>
        <v>0</v>
      </c>
      <c r="AM11" s="66">
        <f>SUM(AM12:AM25)</f>
        <v>0</v>
      </c>
      <c r="AN11" s="66">
        <f>SUM(AN12:AN25)</f>
        <v>0</v>
      </c>
      <c r="AO11" s="70">
        <f>SUM(AO12:AO25)</f>
        <v>0</v>
      </c>
      <c r="AP11" s="71"/>
      <c r="AQ11" s="72"/>
    </row>
    <row r="12" spans="2:43" ht="14.25">
      <c r="B12" s="22" t="s">
        <v>1</v>
      </c>
      <c r="C12" s="27" t="s">
        <v>126</v>
      </c>
      <c r="D12" s="19" t="s">
        <v>58</v>
      </c>
      <c r="E12" s="4">
        <f t="shared" si="0"/>
        <v>3</v>
      </c>
      <c r="F12" s="21">
        <f t="shared" si="1"/>
        <v>4</v>
      </c>
      <c r="G12" s="40"/>
      <c r="H12" s="3"/>
      <c r="I12" s="3"/>
      <c r="J12" s="3"/>
      <c r="K12" s="88"/>
      <c r="L12" s="40"/>
      <c r="M12" s="3"/>
      <c r="N12" s="3"/>
      <c r="O12" s="3"/>
      <c r="P12" s="88"/>
      <c r="Q12" s="8"/>
      <c r="R12" s="4"/>
      <c r="S12" s="4"/>
      <c r="T12" s="4"/>
      <c r="U12" s="21"/>
      <c r="V12" s="36">
        <v>3</v>
      </c>
      <c r="W12" s="4">
        <v>0</v>
      </c>
      <c r="X12" s="4">
        <v>0</v>
      </c>
      <c r="Y12" s="4" t="s">
        <v>16</v>
      </c>
      <c r="Z12" s="21">
        <v>4</v>
      </c>
      <c r="AA12" s="97"/>
      <c r="AB12" s="4"/>
      <c r="AC12" s="4"/>
      <c r="AD12" s="4"/>
      <c r="AE12" s="11"/>
      <c r="AF12" s="8"/>
      <c r="AG12" s="4"/>
      <c r="AH12" s="4"/>
      <c r="AI12" s="4"/>
      <c r="AJ12" s="21"/>
      <c r="AK12" s="97"/>
      <c r="AL12" s="4"/>
      <c r="AM12" s="4"/>
      <c r="AN12" s="4"/>
      <c r="AO12" s="11"/>
      <c r="AP12" s="133" t="s">
        <v>27</v>
      </c>
      <c r="AQ12" s="24"/>
    </row>
    <row r="13" spans="2:43" ht="14.25">
      <c r="B13" s="22" t="s">
        <v>13</v>
      </c>
      <c r="C13" s="27" t="s">
        <v>127</v>
      </c>
      <c r="D13" s="19" t="s">
        <v>59</v>
      </c>
      <c r="E13" s="4">
        <f t="shared" si="0"/>
        <v>2</v>
      </c>
      <c r="F13" s="21">
        <f t="shared" si="1"/>
        <v>2</v>
      </c>
      <c r="G13" s="40"/>
      <c r="H13" s="3"/>
      <c r="I13" s="3"/>
      <c r="J13" s="3"/>
      <c r="K13" s="88"/>
      <c r="L13" s="40"/>
      <c r="M13" s="3"/>
      <c r="N13" s="3"/>
      <c r="O13" s="3"/>
      <c r="P13" s="88"/>
      <c r="Q13" s="8"/>
      <c r="R13" s="4"/>
      <c r="S13" s="4"/>
      <c r="T13" s="4"/>
      <c r="U13" s="21"/>
      <c r="V13" s="36"/>
      <c r="W13" s="4"/>
      <c r="X13" s="4"/>
      <c r="Y13" s="4"/>
      <c r="Z13" s="21"/>
      <c r="AA13" s="97">
        <v>0</v>
      </c>
      <c r="AB13" s="4">
        <v>0</v>
      </c>
      <c r="AC13" s="4">
        <v>2</v>
      </c>
      <c r="AD13" s="4" t="s">
        <v>99</v>
      </c>
      <c r="AE13" s="11">
        <v>2</v>
      </c>
      <c r="AF13" s="8"/>
      <c r="AG13" s="4"/>
      <c r="AH13" s="4"/>
      <c r="AI13" s="4"/>
      <c r="AJ13" s="21"/>
      <c r="AK13" s="97"/>
      <c r="AL13" s="4"/>
      <c r="AM13" s="4"/>
      <c r="AN13" s="4"/>
      <c r="AO13" s="11"/>
      <c r="AP13" s="133"/>
      <c r="AQ13" s="24"/>
    </row>
    <row r="14" spans="2:43" ht="14.25">
      <c r="B14" s="22" t="s">
        <v>19</v>
      </c>
      <c r="C14" s="27" t="s">
        <v>128</v>
      </c>
      <c r="D14" s="19" t="s">
        <v>60</v>
      </c>
      <c r="E14" s="4">
        <f t="shared" si="0"/>
        <v>2</v>
      </c>
      <c r="F14" s="21">
        <f t="shared" si="1"/>
        <v>2</v>
      </c>
      <c r="G14" s="40"/>
      <c r="H14" s="3"/>
      <c r="I14" s="3"/>
      <c r="J14" s="3"/>
      <c r="K14" s="88"/>
      <c r="L14" s="40"/>
      <c r="M14" s="3"/>
      <c r="N14" s="3"/>
      <c r="O14" s="3"/>
      <c r="P14" s="88"/>
      <c r="Q14" s="8"/>
      <c r="R14" s="4"/>
      <c r="S14" s="4"/>
      <c r="T14" s="4"/>
      <c r="U14" s="21"/>
      <c r="V14" s="36">
        <v>1</v>
      </c>
      <c r="W14" s="4">
        <v>1</v>
      </c>
      <c r="X14" s="4">
        <v>0</v>
      </c>
      <c r="Y14" s="4" t="s">
        <v>99</v>
      </c>
      <c r="Z14" s="21">
        <v>2</v>
      </c>
      <c r="AA14" s="97"/>
      <c r="AB14" s="4"/>
      <c r="AC14" s="4"/>
      <c r="AD14" s="4"/>
      <c r="AE14" s="11"/>
      <c r="AF14" s="8"/>
      <c r="AG14" s="4"/>
      <c r="AH14" s="4"/>
      <c r="AI14" s="4"/>
      <c r="AJ14" s="21"/>
      <c r="AK14" s="97"/>
      <c r="AL14" s="4"/>
      <c r="AM14" s="4"/>
      <c r="AN14" s="4"/>
      <c r="AO14" s="11"/>
      <c r="AP14" s="30"/>
      <c r="AQ14" s="24"/>
    </row>
    <row r="15" spans="2:43" ht="14.25">
      <c r="B15" s="22" t="s">
        <v>14</v>
      </c>
      <c r="C15" s="27" t="s">
        <v>129</v>
      </c>
      <c r="D15" s="19" t="s">
        <v>61</v>
      </c>
      <c r="E15" s="4">
        <f t="shared" si="0"/>
        <v>2</v>
      </c>
      <c r="F15" s="21">
        <f t="shared" si="1"/>
        <v>2</v>
      </c>
      <c r="G15" s="40"/>
      <c r="H15" s="3"/>
      <c r="I15" s="3"/>
      <c r="J15" s="3"/>
      <c r="K15" s="88"/>
      <c r="L15" s="40"/>
      <c r="M15" s="3"/>
      <c r="N15" s="3"/>
      <c r="O15" s="3"/>
      <c r="P15" s="88"/>
      <c r="Q15" s="8"/>
      <c r="R15" s="4"/>
      <c r="S15" s="4"/>
      <c r="T15" s="4"/>
      <c r="U15" s="21"/>
      <c r="V15" s="36"/>
      <c r="W15" s="4"/>
      <c r="X15" s="4"/>
      <c r="Y15" s="4"/>
      <c r="Z15" s="21"/>
      <c r="AA15" s="97">
        <v>2</v>
      </c>
      <c r="AB15" s="4">
        <v>0</v>
      </c>
      <c r="AC15" s="4">
        <v>0</v>
      </c>
      <c r="AD15" s="4" t="s">
        <v>16</v>
      </c>
      <c r="AE15" s="11">
        <v>2</v>
      </c>
      <c r="AF15" s="8"/>
      <c r="AG15" s="4"/>
      <c r="AH15" s="4"/>
      <c r="AI15" s="4"/>
      <c r="AJ15" s="21"/>
      <c r="AK15" s="97"/>
      <c r="AL15" s="4"/>
      <c r="AM15" s="4"/>
      <c r="AN15" s="4"/>
      <c r="AO15" s="11"/>
      <c r="AP15" s="30" t="s">
        <v>19</v>
      </c>
      <c r="AQ15" s="24"/>
    </row>
    <row r="16" spans="2:43" ht="14.25">
      <c r="B16" s="22" t="s">
        <v>30</v>
      </c>
      <c r="C16" s="27" t="s">
        <v>130</v>
      </c>
      <c r="D16" s="19" t="s">
        <v>62</v>
      </c>
      <c r="E16" s="4">
        <f t="shared" si="0"/>
        <v>2</v>
      </c>
      <c r="F16" s="21">
        <f t="shared" si="1"/>
        <v>3</v>
      </c>
      <c r="G16" s="40"/>
      <c r="H16" s="3"/>
      <c r="I16" s="3"/>
      <c r="J16" s="3"/>
      <c r="K16" s="88"/>
      <c r="L16" s="40"/>
      <c r="M16" s="3"/>
      <c r="N16" s="3"/>
      <c r="O16" s="3"/>
      <c r="P16" s="88"/>
      <c r="Q16" s="8"/>
      <c r="R16" s="4"/>
      <c r="S16" s="4"/>
      <c r="T16" s="4"/>
      <c r="U16" s="21"/>
      <c r="V16" s="36">
        <v>1</v>
      </c>
      <c r="W16" s="4">
        <v>1</v>
      </c>
      <c r="X16" s="4">
        <v>0</v>
      </c>
      <c r="Y16" s="4" t="s">
        <v>16</v>
      </c>
      <c r="Z16" s="21">
        <v>3</v>
      </c>
      <c r="AA16" s="97"/>
      <c r="AB16" s="4"/>
      <c r="AC16" s="4"/>
      <c r="AD16" s="4"/>
      <c r="AE16" s="11"/>
      <c r="AF16" s="8"/>
      <c r="AG16" s="4"/>
      <c r="AH16" s="4"/>
      <c r="AI16" s="4"/>
      <c r="AJ16" s="21"/>
      <c r="AK16" s="97"/>
      <c r="AL16" s="4"/>
      <c r="AM16" s="4"/>
      <c r="AN16" s="4"/>
      <c r="AO16" s="11"/>
      <c r="AP16" s="30"/>
      <c r="AQ16" s="24"/>
    </row>
    <row r="17" spans="2:43" ht="14.25">
      <c r="B17" s="22" t="s">
        <v>15</v>
      </c>
      <c r="C17" s="27" t="s">
        <v>131</v>
      </c>
      <c r="D17" s="19" t="s">
        <v>63</v>
      </c>
      <c r="E17" s="4">
        <f t="shared" si="0"/>
        <v>3</v>
      </c>
      <c r="F17" s="21">
        <f t="shared" si="1"/>
        <v>3</v>
      </c>
      <c r="G17" s="40"/>
      <c r="H17" s="3"/>
      <c r="I17" s="3"/>
      <c r="J17" s="3"/>
      <c r="K17" s="88"/>
      <c r="L17" s="40"/>
      <c r="M17" s="3"/>
      <c r="N17" s="3"/>
      <c r="O17" s="3"/>
      <c r="P17" s="88"/>
      <c r="Q17" s="8"/>
      <c r="R17" s="4"/>
      <c r="S17" s="4"/>
      <c r="T17" s="4"/>
      <c r="U17" s="21"/>
      <c r="V17" s="36"/>
      <c r="W17" s="4"/>
      <c r="X17" s="4"/>
      <c r="Y17" s="4"/>
      <c r="Z17" s="21"/>
      <c r="AA17" s="97">
        <v>2</v>
      </c>
      <c r="AB17" s="4">
        <v>1</v>
      </c>
      <c r="AC17" s="4">
        <v>0</v>
      </c>
      <c r="AD17" s="4" t="s">
        <v>16</v>
      </c>
      <c r="AE17" s="11">
        <v>3</v>
      </c>
      <c r="AF17" s="8"/>
      <c r="AG17" s="4"/>
      <c r="AH17" s="4"/>
      <c r="AI17" s="4"/>
      <c r="AJ17" s="21"/>
      <c r="AK17" s="97"/>
      <c r="AL17" s="4"/>
      <c r="AM17" s="4"/>
      <c r="AN17" s="4"/>
      <c r="AO17" s="11"/>
      <c r="AP17" s="30" t="s">
        <v>30</v>
      </c>
      <c r="AQ17" s="24"/>
    </row>
    <row r="18" spans="2:43" ht="14.25">
      <c r="B18" s="22" t="s">
        <v>31</v>
      </c>
      <c r="C18" s="27" t="s">
        <v>132</v>
      </c>
      <c r="D18" s="19" t="s">
        <v>18</v>
      </c>
      <c r="E18" s="4">
        <f t="shared" si="0"/>
        <v>2</v>
      </c>
      <c r="F18" s="21">
        <f t="shared" si="1"/>
        <v>2</v>
      </c>
      <c r="G18" s="40"/>
      <c r="H18" s="3"/>
      <c r="I18" s="3"/>
      <c r="J18" s="3"/>
      <c r="K18" s="88"/>
      <c r="L18" s="40"/>
      <c r="M18" s="3"/>
      <c r="N18" s="3"/>
      <c r="O18" s="3"/>
      <c r="P18" s="88"/>
      <c r="Q18" s="8"/>
      <c r="R18" s="4"/>
      <c r="S18" s="4"/>
      <c r="T18" s="4"/>
      <c r="U18" s="21"/>
      <c r="V18" s="36"/>
      <c r="W18" s="4"/>
      <c r="X18" s="4"/>
      <c r="Y18" s="4"/>
      <c r="Z18" s="21"/>
      <c r="AA18" s="97"/>
      <c r="AB18" s="4"/>
      <c r="AC18" s="4"/>
      <c r="AD18" s="4"/>
      <c r="AE18" s="11"/>
      <c r="AF18" s="97">
        <v>2</v>
      </c>
      <c r="AG18" s="4">
        <v>0</v>
      </c>
      <c r="AH18" s="4">
        <v>0</v>
      </c>
      <c r="AI18" s="4" t="s">
        <v>16</v>
      </c>
      <c r="AJ18" s="11">
        <v>2</v>
      </c>
      <c r="AK18" s="97"/>
      <c r="AL18" s="4"/>
      <c r="AM18" s="4"/>
      <c r="AN18" s="4"/>
      <c r="AO18" s="11"/>
      <c r="AP18" s="31"/>
      <c r="AQ18" s="24"/>
    </row>
    <row r="19" spans="2:43" ht="14.25">
      <c r="B19" s="22" t="s">
        <v>32</v>
      </c>
      <c r="C19" s="27" t="s">
        <v>133</v>
      </c>
      <c r="D19" s="19" t="s">
        <v>7</v>
      </c>
      <c r="E19" s="4">
        <f t="shared" si="0"/>
        <v>2</v>
      </c>
      <c r="F19" s="21">
        <f t="shared" si="1"/>
        <v>2</v>
      </c>
      <c r="G19" s="40"/>
      <c r="H19" s="3"/>
      <c r="I19" s="3"/>
      <c r="J19" s="3"/>
      <c r="K19" s="88"/>
      <c r="L19" s="40"/>
      <c r="M19" s="3"/>
      <c r="N19" s="3"/>
      <c r="O19" s="3"/>
      <c r="P19" s="88"/>
      <c r="Q19" s="8"/>
      <c r="R19" s="4"/>
      <c r="S19" s="4"/>
      <c r="T19" s="4"/>
      <c r="U19" s="21"/>
      <c r="V19" s="36">
        <v>1</v>
      </c>
      <c r="W19" s="4">
        <v>1</v>
      </c>
      <c r="X19" s="4">
        <v>0</v>
      </c>
      <c r="Y19" s="4" t="s">
        <v>99</v>
      </c>
      <c r="Z19" s="21">
        <v>2</v>
      </c>
      <c r="AA19" s="97"/>
      <c r="AB19" s="4"/>
      <c r="AC19" s="4"/>
      <c r="AD19" s="4"/>
      <c r="AE19" s="11"/>
      <c r="AF19" s="8"/>
      <c r="AG19" s="4"/>
      <c r="AH19" s="4"/>
      <c r="AI19" s="4"/>
      <c r="AJ19" s="21"/>
      <c r="AK19" s="97"/>
      <c r="AL19" s="4"/>
      <c r="AM19" s="4"/>
      <c r="AN19" s="4"/>
      <c r="AO19" s="11"/>
      <c r="AP19" s="30"/>
      <c r="AQ19" s="24"/>
    </row>
    <row r="20" spans="2:43" ht="14.25">
      <c r="B20" s="22" t="s">
        <v>33</v>
      </c>
      <c r="C20" s="194" t="s">
        <v>134</v>
      </c>
      <c r="D20" s="19" t="s">
        <v>117</v>
      </c>
      <c r="E20" s="4">
        <f t="shared" si="0"/>
        <v>2</v>
      </c>
      <c r="F20" s="21">
        <f t="shared" si="1"/>
        <v>2</v>
      </c>
      <c r="G20" s="40"/>
      <c r="H20" s="3"/>
      <c r="I20" s="3"/>
      <c r="J20" s="3"/>
      <c r="K20" s="88"/>
      <c r="L20" s="40"/>
      <c r="M20" s="3"/>
      <c r="N20" s="3"/>
      <c r="O20" s="3"/>
      <c r="P20" s="88"/>
      <c r="Q20" s="8"/>
      <c r="R20" s="4"/>
      <c r="S20" s="4"/>
      <c r="T20" s="4"/>
      <c r="U20" s="21"/>
      <c r="V20" s="36"/>
      <c r="W20" s="4"/>
      <c r="X20" s="4"/>
      <c r="Y20" s="4"/>
      <c r="Z20" s="21"/>
      <c r="AA20" s="148"/>
      <c r="AB20" s="147"/>
      <c r="AC20" s="147"/>
      <c r="AD20" s="147"/>
      <c r="AE20" s="149"/>
      <c r="AF20" s="8">
        <v>1</v>
      </c>
      <c r="AG20" s="4">
        <v>1</v>
      </c>
      <c r="AH20" s="4">
        <v>0</v>
      </c>
      <c r="AI20" s="4" t="s">
        <v>99</v>
      </c>
      <c r="AJ20" s="21">
        <v>2</v>
      </c>
      <c r="AK20" s="97"/>
      <c r="AL20" s="4"/>
      <c r="AM20" s="4"/>
      <c r="AN20" s="4"/>
      <c r="AO20" s="11"/>
      <c r="AP20" s="30"/>
      <c r="AQ20" s="24"/>
    </row>
    <row r="21" spans="2:43" ht="14.25">
      <c r="B21" s="22" t="s">
        <v>34</v>
      </c>
      <c r="C21" s="27" t="s">
        <v>135</v>
      </c>
      <c r="D21" s="19" t="s">
        <v>8</v>
      </c>
      <c r="E21" s="4">
        <f t="shared" si="0"/>
        <v>3</v>
      </c>
      <c r="F21" s="21">
        <f t="shared" si="1"/>
        <v>3</v>
      </c>
      <c r="G21" s="40"/>
      <c r="H21" s="3"/>
      <c r="I21" s="3"/>
      <c r="J21" s="3"/>
      <c r="K21" s="88"/>
      <c r="L21" s="40"/>
      <c r="M21" s="3"/>
      <c r="N21" s="3"/>
      <c r="O21" s="3"/>
      <c r="P21" s="88"/>
      <c r="Q21" s="8"/>
      <c r="R21" s="4"/>
      <c r="S21" s="4"/>
      <c r="T21" s="4"/>
      <c r="U21" s="21"/>
      <c r="V21" s="36">
        <v>0</v>
      </c>
      <c r="W21" s="4">
        <v>1</v>
      </c>
      <c r="X21" s="4">
        <v>2</v>
      </c>
      <c r="Y21" s="4" t="s">
        <v>99</v>
      </c>
      <c r="Z21" s="21">
        <v>3</v>
      </c>
      <c r="AA21" s="97"/>
      <c r="AB21" s="4"/>
      <c r="AC21" s="4"/>
      <c r="AD21" s="4"/>
      <c r="AE21" s="11"/>
      <c r="AF21" s="8"/>
      <c r="AG21" s="4"/>
      <c r="AH21" s="4"/>
      <c r="AI21" s="4"/>
      <c r="AJ21" s="21"/>
      <c r="AK21" s="97"/>
      <c r="AL21" s="4"/>
      <c r="AM21" s="4"/>
      <c r="AN21" s="4"/>
      <c r="AO21" s="11"/>
      <c r="AP21" s="30"/>
      <c r="AQ21" s="24"/>
    </row>
    <row r="22" spans="2:43" ht="14.25">
      <c r="B22" s="22" t="s">
        <v>35</v>
      </c>
      <c r="C22" s="27" t="s">
        <v>136</v>
      </c>
      <c r="D22" s="19" t="s">
        <v>9</v>
      </c>
      <c r="E22" s="4">
        <f t="shared" si="0"/>
        <v>2</v>
      </c>
      <c r="F22" s="21">
        <f t="shared" si="1"/>
        <v>3</v>
      </c>
      <c r="G22" s="40"/>
      <c r="H22" s="3"/>
      <c r="I22" s="3"/>
      <c r="J22" s="3"/>
      <c r="K22" s="88"/>
      <c r="L22" s="40"/>
      <c r="M22" s="3"/>
      <c r="N22" s="3"/>
      <c r="O22" s="3"/>
      <c r="P22" s="88"/>
      <c r="Q22" s="8"/>
      <c r="R22" s="4"/>
      <c r="S22" s="4"/>
      <c r="T22" s="4"/>
      <c r="U22" s="21"/>
      <c r="V22" s="36"/>
      <c r="W22" s="4"/>
      <c r="X22" s="4"/>
      <c r="Y22" s="4"/>
      <c r="Z22" s="21"/>
      <c r="AA22" s="97">
        <v>0</v>
      </c>
      <c r="AB22" s="4">
        <v>0</v>
      </c>
      <c r="AC22" s="4">
        <v>2</v>
      </c>
      <c r="AD22" s="4" t="s">
        <v>99</v>
      </c>
      <c r="AE22" s="11">
        <v>3</v>
      </c>
      <c r="AF22" s="8"/>
      <c r="AG22" s="4"/>
      <c r="AH22" s="4"/>
      <c r="AI22" s="4"/>
      <c r="AJ22" s="21"/>
      <c r="AK22" s="97"/>
      <c r="AL22" s="4"/>
      <c r="AM22" s="4"/>
      <c r="AN22" s="4"/>
      <c r="AO22" s="11"/>
      <c r="AP22" s="30"/>
      <c r="AQ22" s="24"/>
    </row>
    <row r="23" spans="2:43" ht="14.25">
      <c r="B23" s="22" t="s">
        <v>36</v>
      </c>
      <c r="C23" s="27" t="s">
        <v>137</v>
      </c>
      <c r="D23" s="19" t="s">
        <v>10</v>
      </c>
      <c r="E23" s="4">
        <f t="shared" si="0"/>
        <v>2</v>
      </c>
      <c r="F23" s="21">
        <f t="shared" si="1"/>
        <v>2</v>
      </c>
      <c r="G23" s="40"/>
      <c r="H23" s="3"/>
      <c r="I23" s="3"/>
      <c r="J23" s="3"/>
      <c r="K23" s="88"/>
      <c r="L23" s="40"/>
      <c r="M23" s="3"/>
      <c r="N23" s="3"/>
      <c r="O23" s="3"/>
      <c r="P23" s="88"/>
      <c r="Q23" s="8"/>
      <c r="R23" s="4"/>
      <c r="S23" s="4"/>
      <c r="T23" s="4"/>
      <c r="U23" s="21"/>
      <c r="V23" s="36"/>
      <c r="W23" s="4"/>
      <c r="X23" s="4"/>
      <c r="Y23" s="4"/>
      <c r="Z23" s="21"/>
      <c r="AA23" s="97"/>
      <c r="AB23" s="4"/>
      <c r="AC23" s="4"/>
      <c r="AD23" s="4"/>
      <c r="AE23" s="11"/>
      <c r="AF23" s="8">
        <v>1</v>
      </c>
      <c r="AG23" s="4">
        <v>1</v>
      </c>
      <c r="AH23" s="4">
        <v>0</v>
      </c>
      <c r="AI23" s="4" t="s">
        <v>99</v>
      </c>
      <c r="AJ23" s="21">
        <v>2</v>
      </c>
      <c r="AK23" s="97"/>
      <c r="AL23" s="4"/>
      <c r="AM23" s="4"/>
      <c r="AN23" s="4"/>
      <c r="AO23" s="11"/>
      <c r="AP23" s="30"/>
      <c r="AQ23" s="24"/>
    </row>
    <row r="24" spans="1:43" ht="14.25">
      <c r="A24" s="6"/>
      <c r="B24" s="22" t="s">
        <v>37</v>
      </c>
      <c r="C24" s="27" t="s">
        <v>138</v>
      </c>
      <c r="D24" s="19" t="s">
        <v>11</v>
      </c>
      <c r="E24" s="4">
        <f t="shared" si="0"/>
        <v>3</v>
      </c>
      <c r="F24" s="21">
        <f t="shared" si="1"/>
        <v>3</v>
      </c>
      <c r="G24" s="40"/>
      <c r="H24" s="3"/>
      <c r="I24" s="3"/>
      <c r="J24" s="3"/>
      <c r="K24" s="88"/>
      <c r="L24" s="40"/>
      <c r="M24" s="3"/>
      <c r="N24" s="3"/>
      <c r="O24" s="3"/>
      <c r="P24" s="88"/>
      <c r="Q24" s="8"/>
      <c r="R24" s="4"/>
      <c r="S24" s="4"/>
      <c r="T24" s="4"/>
      <c r="U24" s="21"/>
      <c r="V24" s="36"/>
      <c r="W24" s="4"/>
      <c r="X24" s="4"/>
      <c r="Y24" s="4"/>
      <c r="Z24" s="21"/>
      <c r="AA24" s="97"/>
      <c r="AB24" s="4"/>
      <c r="AC24" s="4"/>
      <c r="AD24" s="4"/>
      <c r="AE24" s="11"/>
      <c r="AF24" s="8">
        <v>2</v>
      </c>
      <c r="AG24" s="4">
        <v>1</v>
      </c>
      <c r="AH24" s="4">
        <v>0</v>
      </c>
      <c r="AI24" s="4" t="s">
        <v>99</v>
      </c>
      <c r="AJ24" s="21">
        <v>3</v>
      </c>
      <c r="AK24" s="97"/>
      <c r="AL24" s="4"/>
      <c r="AM24" s="4"/>
      <c r="AN24" s="4"/>
      <c r="AO24" s="11"/>
      <c r="AP24" s="30"/>
      <c r="AQ24" s="24"/>
    </row>
    <row r="25" spans="2:43" ht="14.25">
      <c r="B25" s="22" t="s">
        <v>38</v>
      </c>
      <c r="C25" s="27" t="s">
        <v>139</v>
      </c>
      <c r="D25" s="19" t="s">
        <v>17</v>
      </c>
      <c r="E25" s="4">
        <f t="shared" si="0"/>
        <v>2</v>
      </c>
      <c r="F25" s="21">
        <f t="shared" si="1"/>
        <v>2</v>
      </c>
      <c r="G25" s="40"/>
      <c r="H25" s="3"/>
      <c r="I25" s="3"/>
      <c r="J25" s="3"/>
      <c r="K25" s="88"/>
      <c r="L25" s="40"/>
      <c r="M25" s="3"/>
      <c r="N25" s="3"/>
      <c r="O25" s="3"/>
      <c r="P25" s="88"/>
      <c r="Q25" s="8"/>
      <c r="R25" s="4"/>
      <c r="S25" s="4"/>
      <c r="T25" s="4"/>
      <c r="U25" s="21"/>
      <c r="V25" s="36"/>
      <c r="W25" s="4"/>
      <c r="X25" s="4"/>
      <c r="Y25" s="4"/>
      <c r="Z25" s="21"/>
      <c r="AA25" s="97">
        <v>0</v>
      </c>
      <c r="AB25" s="4">
        <v>0</v>
      </c>
      <c r="AC25" s="4">
        <v>2</v>
      </c>
      <c r="AD25" s="4" t="s">
        <v>99</v>
      </c>
      <c r="AE25" s="11">
        <v>2</v>
      </c>
      <c r="AF25" s="8"/>
      <c r="AG25" s="4"/>
      <c r="AH25" s="4"/>
      <c r="AI25" s="4"/>
      <c r="AJ25" s="21"/>
      <c r="AK25" s="97"/>
      <c r="AL25" s="4"/>
      <c r="AM25" s="4"/>
      <c r="AN25" s="4"/>
      <c r="AO25" s="11"/>
      <c r="AP25" s="30" t="s">
        <v>19</v>
      </c>
      <c r="AQ25" s="24"/>
    </row>
    <row r="26" spans="2:43" ht="14.25">
      <c r="B26" s="22" t="s">
        <v>39</v>
      </c>
      <c r="C26" s="28" t="s">
        <v>140</v>
      </c>
      <c r="D26" s="20" t="s">
        <v>91</v>
      </c>
      <c r="E26" s="4">
        <f t="shared" si="0"/>
        <v>2</v>
      </c>
      <c r="F26" s="21">
        <f t="shared" si="1"/>
        <v>5</v>
      </c>
      <c r="G26" s="40"/>
      <c r="H26" s="10"/>
      <c r="I26" s="10"/>
      <c r="J26" s="10"/>
      <c r="K26" s="89"/>
      <c r="L26" s="40"/>
      <c r="M26" s="10"/>
      <c r="N26" s="10"/>
      <c r="O26" s="10"/>
      <c r="P26" s="89"/>
      <c r="Q26" s="8"/>
      <c r="R26" s="8"/>
      <c r="S26" s="8"/>
      <c r="T26" s="8"/>
      <c r="U26" s="34"/>
      <c r="V26" s="36"/>
      <c r="W26" s="8"/>
      <c r="X26" s="8"/>
      <c r="Y26" s="8"/>
      <c r="Z26" s="34"/>
      <c r="AA26" s="97"/>
      <c r="AB26" s="8"/>
      <c r="AC26" s="8"/>
      <c r="AD26" s="8"/>
      <c r="AE26" s="42"/>
      <c r="AF26" s="8">
        <v>0</v>
      </c>
      <c r="AG26" s="8">
        <v>0</v>
      </c>
      <c r="AH26" s="8">
        <v>2</v>
      </c>
      <c r="AI26" s="8" t="s">
        <v>100</v>
      </c>
      <c r="AJ26" s="34">
        <v>5</v>
      </c>
      <c r="AK26" s="97"/>
      <c r="AL26" s="8"/>
      <c r="AM26" s="8"/>
      <c r="AN26" s="8"/>
      <c r="AO26" s="42"/>
      <c r="AP26" s="30"/>
      <c r="AQ26" s="24"/>
    </row>
    <row r="27" spans="2:43" ht="12.75">
      <c r="B27" s="73" t="s">
        <v>93</v>
      </c>
      <c r="C27" s="61"/>
      <c r="D27" s="62"/>
      <c r="E27" s="67">
        <f t="shared" si="0"/>
        <v>49</v>
      </c>
      <c r="F27" s="64">
        <f t="shared" si="1"/>
        <v>50</v>
      </c>
      <c r="G27" s="65">
        <f aca="true" t="shared" si="2" ref="G27:AO27">SUM(G28:G43)</f>
        <v>0</v>
      </c>
      <c r="H27" s="66">
        <f t="shared" si="2"/>
        <v>0</v>
      </c>
      <c r="I27" s="66"/>
      <c r="J27" s="66">
        <f t="shared" si="2"/>
        <v>0</v>
      </c>
      <c r="K27" s="70">
        <f t="shared" si="2"/>
        <v>0</v>
      </c>
      <c r="L27" s="65">
        <f t="shared" si="2"/>
        <v>0</v>
      </c>
      <c r="M27" s="66">
        <f t="shared" si="2"/>
        <v>0</v>
      </c>
      <c r="N27" s="66">
        <f t="shared" si="2"/>
        <v>0</v>
      </c>
      <c r="O27" s="66">
        <f t="shared" si="2"/>
        <v>0</v>
      </c>
      <c r="P27" s="70">
        <f t="shared" si="2"/>
        <v>0</v>
      </c>
      <c r="Q27" s="66">
        <f t="shared" si="2"/>
        <v>0</v>
      </c>
      <c r="R27" s="66">
        <f t="shared" si="2"/>
        <v>0</v>
      </c>
      <c r="S27" s="66">
        <f t="shared" si="2"/>
        <v>0</v>
      </c>
      <c r="T27" s="66">
        <f t="shared" si="2"/>
        <v>0</v>
      </c>
      <c r="U27" s="68">
        <f t="shared" si="2"/>
        <v>0</v>
      </c>
      <c r="V27" s="69">
        <f t="shared" si="2"/>
        <v>8</v>
      </c>
      <c r="W27" s="66">
        <f t="shared" si="2"/>
        <v>6</v>
      </c>
      <c r="X27" s="66">
        <f t="shared" si="2"/>
        <v>0</v>
      </c>
      <c r="Y27" s="66">
        <f t="shared" si="2"/>
        <v>0</v>
      </c>
      <c r="Z27" s="68">
        <f t="shared" si="2"/>
        <v>15</v>
      </c>
      <c r="AA27" s="65">
        <f t="shared" si="2"/>
        <v>13</v>
      </c>
      <c r="AB27" s="66">
        <f t="shared" si="2"/>
        <v>6</v>
      </c>
      <c r="AC27" s="66">
        <f t="shared" si="2"/>
        <v>0</v>
      </c>
      <c r="AD27" s="66">
        <f t="shared" si="2"/>
        <v>0</v>
      </c>
      <c r="AE27" s="70">
        <f t="shared" si="2"/>
        <v>18</v>
      </c>
      <c r="AF27" s="66">
        <f t="shared" si="2"/>
        <v>7</v>
      </c>
      <c r="AG27" s="66">
        <f t="shared" si="2"/>
        <v>4</v>
      </c>
      <c r="AH27" s="66">
        <f t="shared" si="2"/>
        <v>5</v>
      </c>
      <c r="AI27" s="66">
        <f t="shared" si="2"/>
        <v>0</v>
      </c>
      <c r="AJ27" s="68">
        <f t="shared" si="2"/>
        <v>17</v>
      </c>
      <c r="AK27" s="65">
        <f t="shared" si="2"/>
        <v>0</v>
      </c>
      <c r="AL27" s="66">
        <f t="shared" si="2"/>
        <v>0</v>
      </c>
      <c r="AM27" s="66">
        <f t="shared" si="2"/>
        <v>0</v>
      </c>
      <c r="AN27" s="66">
        <f t="shared" si="2"/>
        <v>0</v>
      </c>
      <c r="AO27" s="70">
        <f t="shared" si="2"/>
        <v>0</v>
      </c>
      <c r="AP27" s="71"/>
      <c r="AQ27" s="72"/>
    </row>
    <row r="28" spans="1:43" ht="14.25">
      <c r="A28" s="6"/>
      <c r="B28" s="22" t="s">
        <v>40</v>
      </c>
      <c r="C28" s="27" t="s">
        <v>142</v>
      </c>
      <c r="D28" s="128" t="s">
        <v>104</v>
      </c>
      <c r="E28" s="4">
        <f t="shared" si="0"/>
        <v>4</v>
      </c>
      <c r="F28" s="21">
        <v>4</v>
      </c>
      <c r="G28" s="40"/>
      <c r="H28" s="3"/>
      <c r="I28" s="3"/>
      <c r="J28" s="3"/>
      <c r="K28" s="88"/>
      <c r="L28" s="40"/>
      <c r="M28" s="3"/>
      <c r="N28" s="3"/>
      <c r="O28" s="3"/>
      <c r="P28" s="88"/>
      <c r="Q28" s="8"/>
      <c r="R28" s="4"/>
      <c r="S28" s="4"/>
      <c r="T28" s="4"/>
      <c r="U28" s="21"/>
      <c r="V28" s="36">
        <v>2</v>
      </c>
      <c r="W28" s="4">
        <v>2</v>
      </c>
      <c r="X28" s="4">
        <v>0</v>
      </c>
      <c r="Y28" s="4" t="s">
        <v>16</v>
      </c>
      <c r="Z28" s="21">
        <v>4</v>
      </c>
      <c r="AA28" s="97"/>
      <c r="AB28" s="4"/>
      <c r="AC28" s="4"/>
      <c r="AD28" s="4"/>
      <c r="AE28" s="11"/>
      <c r="AF28" s="8"/>
      <c r="AG28" s="4"/>
      <c r="AH28" s="4"/>
      <c r="AI28" s="4"/>
      <c r="AJ28" s="21"/>
      <c r="AK28" s="97"/>
      <c r="AL28" s="4"/>
      <c r="AM28" s="4"/>
      <c r="AN28" s="4"/>
      <c r="AO28" s="11"/>
      <c r="AP28" s="29"/>
      <c r="AQ28" s="25"/>
    </row>
    <row r="29" spans="1:43" ht="14.25">
      <c r="A29" s="6"/>
      <c r="B29" s="22" t="s">
        <v>41</v>
      </c>
      <c r="C29" s="27" t="s">
        <v>143</v>
      </c>
      <c r="D29" s="19" t="s">
        <v>105</v>
      </c>
      <c r="E29" s="4">
        <f t="shared" si="0"/>
        <v>4</v>
      </c>
      <c r="F29" s="21">
        <v>4</v>
      </c>
      <c r="G29" s="40"/>
      <c r="H29" s="3"/>
      <c r="I29" s="3"/>
      <c r="J29" s="3"/>
      <c r="K29" s="88"/>
      <c r="L29" s="40"/>
      <c r="M29" s="3"/>
      <c r="N29" s="3"/>
      <c r="O29" s="3"/>
      <c r="P29" s="88"/>
      <c r="Q29" s="8"/>
      <c r="R29" s="4"/>
      <c r="S29" s="4"/>
      <c r="T29" s="4"/>
      <c r="U29" s="21"/>
      <c r="V29" s="36"/>
      <c r="W29" s="4"/>
      <c r="X29" s="4"/>
      <c r="Y29" s="4"/>
      <c r="Z29" s="21"/>
      <c r="AA29" s="97">
        <v>2</v>
      </c>
      <c r="AB29" s="4">
        <v>2</v>
      </c>
      <c r="AC29" s="4">
        <v>0</v>
      </c>
      <c r="AD29" s="4" t="s">
        <v>16</v>
      </c>
      <c r="AE29" s="11">
        <v>4</v>
      </c>
      <c r="AF29" s="8"/>
      <c r="AG29" s="4"/>
      <c r="AH29" s="4"/>
      <c r="AI29" s="4"/>
      <c r="AJ29" s="21"/>
      <c r="AK29" s="97"/>
      <c r="AL29" s="4"/>
      <c r="AM29" s="4"/>
      <c r="AN29" s="4"/>
      <c r="AO29" s="11"/>
      <c r="AP29" s="29" t="s">
        <v>40</v>
      </c>
      <c r="AQ29" s="25"/>
    </row>
    <row r="30" spans="1:43" ht="14.25">
      <c r="A30" s="6"/>
      <c r="B30" s="22" t="s">
        <v>42</v>
      </c>
      <c r="C30" s="150" t="s">
        <v>109</v>
      </c>
      <c r="D30" s="128" t="s">
        <v>110</v>
      </c>
      <c r="E30" s="4">
        <f t="shared" si="0"/>
        <v>5</v>
      </c>
      <c r="F30" s="21">
        <f aca="true" t="shared" si="3" ref="F30:F45">SUM(K30,P30,U30,Z30,AE30,AJ30,AO30)</f>
        <v>6</v>
      </c>
      <c r="G30" s="40"/>
      <c r="H30" s="3"/>
      <c r="I30" s="3"/>
      <c r="J30" s="3"/>
      <c r="K30" s="88"/>
      <c r="L30" s="40"/>
      <c r="M30" s="3"/>
      <c r="N30" s="3"/>
      <c r="O30" s="3"/>
      <c r="P30" s="88"/>
      <c r="Q30" s="8"/>
      <c r="R30" s="4"/>
      <c r="S30" s="4"/>
      <c r="T30" s="4"/>
      <c r="U30" s="21"/>
      <c r="V30" s="36">
        <v>3</v>
      </c>
      <c r="W30" s="4">
        <v>2</v>
      </c>
      <c r="X30" s="4">
        <v>0</v>
      </c>
      <c r="Y30" s="4" t="s">
        <v>16</v>
      </c>
      <c r="Z30" s="21">
        <v>6</v>
      </c>
      <c r="AA30" s="97"/>
      <c r="AB30" s="4"/>
      <c r="AC30" s="4"/>
      <c r="AD30" s="4"/>
      <c r="AE30" s="11"/>
      <c r="AF30" s="8"/>
      <c r="AG30" s="4"/>
      <c r="AH30" s="4"/>
      <c r="AI30" s="4"/>
      <c r="AJ30" s="21"/>
      <c r="AK30" s="97"/>
      <c r="AL30" s="4"/>
      <c r="AM30" s="4"/>
      <c r="AN30" s="4"/>
      <c r="AO30" s="11"/>
      <c r="AP30" s="29"/>
      <c r="AQ30" s="25"/>
    </row>
    <row r="31" spans="1:43" ht="14.25">
      <c r="A31" s="6"/>
      <c r="B31" s="22" t="s">
        <v>43</v>
      </c>
      <c r="C31" s="27" t="s">
        <v>67</v>
      </c>
      <c r="D31" s="19" t="s">
        <v>22</v>
      </c>
      <c r="E31" s="4">
        <f t="shared" si="0"/>
        <v>2</v>
      </c>
      <c r="F31" s="21">
        <f t="shared" si="3"/>
        <v>2</v>
      </c>
      <c r="G31" s="40"/>
      <c r="H31" s="3"/>
      <c r="I31" s="3"/>
      <c r="J31" s="3"/>
      <c r="K31" s="88"/>
      <c r="L31" s="40"/>
      <c r="M31" s="3"/>
      <c r="N31" s="3"/>
      <c r="O31" s="3"/>
      <c r="P31" s="88"/>
      <c r="Q31" s="8"/>
      <c r="R31" s="4"/>
      <c r="S31" s="4"/>
      <c r="T31" s="4"/>
      <c r="U31" s="21"/>
      <c r="V31" s="36">
        <v>2</v>
      </c>
      <c r="W31" s="4">
        <v>0</v>
      </c>
      <c r="X31" s="4">
        <v>0</v>
      </c>
      <c r="Y31" s="4" t="s">
        <v>16</v>
      </c>
      <c r="Z31" s="21">
        <v>2</v>
      </c>
      <c r="AA31" s="97"/>
      <c r="AB31" s="4"/>
      <c r="AC31" s="4"/>
      <c r="AD31" s="4"/>
      <c r="AE31" s="11"/>
      <c r="AF31" s="8"/>
      <c r="AG31" s="4"/>
      <c r="AH31" s="4"/>
      <c r="AI31" s="4"/>
      <c r="AJ31" s="21"/>
      <c r="AK31" s="97"/>
      <c r="AL31" s="4"/>
      <c r="AM31" s="4"/>
      <c r="AN31" s="4"/>
      <c r="AO31" s="11"/>
      <c r="AP31" s="30"/>
      <c r="AQ31" s="24"/>
    </row>
    <row r="32" spans="1:43" ht="14.25">
      <c r="A32" s="6"/>
      <c r="B32" s="151" t="s">
        <v>44</v>
      </c>
      <c r="C32" s="27" t="s">
        <v>68</v>
      </c>
      <c r="D32" s="19" t="s">
        <v>23</v>
      </c>
      <c r="E32" s="4">
        <f t="shared" si="0"/>
        <v>3</v>
      </c>
      <c r="F32" s="21">
        <f t="shared" si="3"/>
        <v>3</v>
      </c>
      <c r="G32" s="40"/>
      <c r="H32" s="3"/>
      <c r="I32" s="3"/>
      <c r="J32" s="3"/>
      <c r="K32" s="88"/>
      <c r="L32" s="40"/>
      <c r="M32" s="3"/>
      <c r="N32" s="3"/>
      <c r="O32" s="3"/>
      <c r="P32" s="88"/>
      <c r="Q32" s="8"/>
      <c r="R32" s="4"/>
      <c r="S32" s="4"/>
      <c r="T32" s="4"/>
      <c r="U32" s="21"/>
      <c r="V32" s="36"/>
      <c r="W32" s="4"/>
      <c r="X32" s="4"/>
      <c r="Y32" s="4"/>
      <c r="Z32" s="21"/>
      <c r="AA32" s="97">
        <v>3</v>
      </c>
      <c r="AB32" s="4">
        <v>0</v>
      </c>
      <c r="AC32" s="4">
        <v>0</v>
      </c>
      <c r="AD32" s="4" t="s">
        <v>16</v>
      </c>
      <c r="AE32" s="21">
        <v>3</v>
      </c>
      <c r="AF32" s="97"/>
      <c r="AG32" s="4"/>
      <c r="AH32" s="4"/>
      <c r="AI32" s="4"/>
      <c r="AJ32" s="21"/>
      <c r="AK32" s="97"/>
      <c r="AL32" s="4"/>
      <c r="AM32" s="4"/>
      <c r="AN32" s="4"/>
      <c r="AO32" s="11"/>
      <c r="AP32" s="30"/>
      <c r="AQ32" s="24"/>
    </row>
    <row r="33" spans="1:44" ht="14.25">
      <c r="A33" s="6"/>
      <c r="B33" s="22" t="s">
        <v>45</v>
      </c>
      <c r="C33" s="158" t="s">
        <v>107</v>
      </c>
      <c r="D33" s="128" t="s">
        <v>106</v>
      </c>
      <c r="E33" s="4">
        <f t="shared" si="0"/>
        <v>2</v>
      </c>
      <c r="F33" s="21">
        <f t="shared" si="3"/>
        <v>2</v>
      </c>
      <c r="G33" s="40"/>
      <c r="H33" s="3"/>
      <c r="I33" s="3"/>
      <c r="J33" s="3"/>
      <c r="K33" s="88"/>
      <c r="L33" s="40"/>
      <c r="M33" s="3"/>
      <c r="N33" s="3"/>
      <c r="O33" s="3"/>
      <c r="P33" s="88"/>
      <c r="Q33" s="8"/>
      <c r="R33" s="4"/>
      <c r="S33" s="4"/>
      <c r="T33" s="4"/>
      <c r="U33" s="21"/>
      <c r="V33" s="36"/>
      <c r="W33" s="4"/>
      <c r="X33" s="4"/>
      <c r="Y33" s="4"/>
      <c r="Z33" s="21"/>
      <c r="AA33" s="97">
        <v>2</v>
      </c>
      <c r="AB33" s="4">
        <v>0</v>
      </c>
      <c r="AC33" s="4">
        <v>0</v>
      </c>
      <c r="AD33" s="4" t="s">
        <v>99</v>
      </c>
      <c r="AE33" s="11">
        <v>2</v>
      </c>
      <c r="AF33" s="8"/>
      <c r="AG33" s="4"/>
      <c r="AH33" s="4"/>
      <c r="AI33" s="4"/>
      <c r="AJ33" s="21"/>
      <c r="AK33" s="97"/>
      <c r="AL33" s="4"/>
      <c r="AM33" s="4"/>
      <c r="AN33" s="4"/>
      <c r="AO33" s="11"/>
      <c r="AP33" s="30"/>
      <c r="AQ33" s="24"/>
      <c r="AR33" s="6"/>
    </row>
    <row r="34" spans="1:44" ht="14.25">
      <c r="A34" s="6"/>
      <c r="B34" s="22" t="s">
        <v>46</v>
      </c>
      <c r="C34" s="27" t="s">
        <v>71</v>
      </c>
      <c r="D34" s="19" t="s">
        <v>69</v>
      </c>
      <c r="E34" s="4">
        <f t="shared" si="0"/>
        <v>4</v>
      </c>
      <c r="F34" s="21">
        <f t="shared" si="3"/>
        <v>4</v>
      </c>
      <c r="G34" s="40"/>
      <c r="H34" s="3"/>
      <c r="I34" s="3"/>
      <c r="J34" s="3"/>
      <c r="K34" s="88"/>
      <c r="L34" s="40"/>
      <c r="M34" s="3"/>
      <c r="N34" s="3"/>
      <c r="O34" s="3"/>
      <c r="P34" s="88"/>
      <c r="Q34" s="8"/>
      <c r="R34" s="4"/>
      <c r="S34" s="4"/>
      <c r="T34" s="4"/>
      <c r="U34" s="21"/>
      <c r="V34" s="36"/>
      <c r="W34" s="4"/>
      <c r="X34" s="4"/>
      <c r="Y34" s="4"/>
      <c r="Z34" s="21"/>
      <c r="AA34" s="97">
        <v>4</v>
      </c>
      <c r="AB34" s="4">
        <v>0</v>
      </c>
      <c r="AC34" s="4">
        <v>0</v>
      </c>
      <c r="AD34" s="4" t="s">
        <v>16</v>
      </c>
      <c r="AE34" s="11">
        <v>4</v>
      </c>
      <c r="AF34" s="8"/>
      <c r="AG34" s="4"/>
      <c r="AH34" s="4"/>
      <c r="AI34" s="4"/>
      <c r="AJ34" s="21"/>
      <c r="AK34" s="97"/>
      <c r="AL34" s="4"/>
      <c r="AM34" s="4"/>
      <c r="AN34" s="4"/>
      <c r="AO34" s="11"/>
      <c r="AP34" s="30"/>
      <c r="AQ34" s="24"/>
      <c r="AR34" s="6"/>
    </row>
    <row r="35" spans="2:43" s="134" customFormat="1" ht="14.25">
      <c r="B35" s="151" t="s">
        <v>47</v>
      </c>
      <c r="C35" s="27" t="s">
        <v>72</v>
      </c>
      <c r="D35" s="135" t="s">
        <v>70</v>
      </c>
      <c r="E35" s="18">
        <f t="shared" si="0"/>
        <v>4</v>
      </c>
      <c r="F35" s="136">
        <f t="shared" si="3"/>
        <v>4</v>
      </c>
      <c r="G35" s="137"/>
      <c r="H35" s="17"/>
      <c r="I35" s="17"/>
      <c r="J35" s="17"/>
      <c r="K35" s="138"/>
      <c r="L35" s="137"/>
      <c r="M35" s="17"/>
      <c r="N35" s="17"/>
      <c r="O35" s="17"/>
      <c r="P35" s="138"/>
      <c r="Q35" s="139"/>
      <c r="R35" s="18"/>
      <c r="S35" s="18"/>
      <c r="T35" s="18"/>
      <c r="U35" s="136"/>
      <c r="V35" s="140"/>
      <c r="W35" s="18"/>
      <c r="X35" s="18"/>
      <c r="Y35" s="18"/>
      <c r="Z35" s="136"/>
      <c r="AA35" s="141"/>
      <c r="AB35" s="18"/>
      <c r="AC35" s="18"/>
      <c r="AD35" s="18"/>
      <c r="AE35" s="142"/>
      <c r="AF35" s="139">
        <v>4</v>
      </c>
      <c r="AG35" s="18">
        <v>0</v>
      </c>
      <c r="AH35" s="18">
        <v>0</v>
      </c>
      <c r="AI35" s="18" t="s">
        <v>16</v>
      </c>
      <c r="AJ35" s="136">
        <v>4</v>
      </c>
      <c r="AK35" s="141"/>
      <c r="AL35" s="18"/>
      <c r="AM35" s="18"/>
      <c r="AN35" s="18"/>
      <c r="AO35" s="142"/>
      <c r="AP35" s="30" t="s">
        <v>45</v>
      </c>
      <c r="AQ35" s="24"/>
    </row>
    <row r="36" spans="2:43" ht="14.25">
      <c r="B36" s="151" t="s">
        <v>48</v>
      </c>
      <c r="C36" s="152" t="s">
        <v>108</v>
      </c>
      <c r="D36" s="128" t="s">
        <v>24</v>
      </c>
      <c r="E36" s="4">
        <f t="shared" si="0"/>
        <v>2</v>
      </c>
      <c r="F36" s="159">
        <f t="shared" si="3"/>
        <v>2</v>
      </c>
      <c r="G36" s="40"/>
      <c r="H36" s="3"/>
      <c r="I36" s="3"/>
      <c r="J36" s="3"/>
      <c r="K36" s="88"/>
      <c r="L36" s="40"/>
      <c r="M36" s="3"/>
      <c r="N36" s="3"/>
      <c r="O36" s="3"/>
      <c r="P36" s="88"/>
      <c r="Q36" s="8"/>
      <c r="R36" s="4"/>
      <c r="S36" s="4"/>
      <c r="T36" s="4"/>
      <c r="U36" s="21"/>
      <c r="V36" s="36"/>
      <c r="W36" s="4"/>
      <c r="X36" s="4"/>
      <c r="Y36" s="4"/>
      <c r="Z36" s="21"/>
      <c r="AA36" s="97"/>
      <c r="AB36" s="4"/>
      <c r="AC36" s="4"/>
      <c r="AD36" s="4"/>
      <c r="AE36" s="11"/>
      <c r="AF36" s="8">
        <v>1</v>
      </c>
      <c r="AG36" s="4">
        <v>0</v>
      </c>
      <c r="AH36" s="4">
        <v>1</v>
      </c>
      <c r="AI36" s="4" t="s">
        <v>99</v>
      </c>
      <c r="AJ36" s="159">
        <v>2</v>
      </c>
      <c r="AK36" s="97"/>
      <c r="AL36" s="4"/>
      <c r="AM36" s="4"/>
      <c r="AN36" s="4"/>
      <c r="AO36" s="11"/>
      <c r="AP36" s="30"/>
      <c r="AQ36" s="24"/>
    </row>
    <row r="37" spans="2:43" ht="14.25">
      <c r="B37" s="160" t="s">
        <v>49</v>
      </c>
      <c r="C37" s="27" t="s">
        <v>144</v>
      </c>
      <c r="D37" s="19" t="s">
        <v>55</v>
      </c>
      <c r="E37" s="4">
        <f t="shared" si="0"/>
        <v>3</v>
      </c>
      <c r="F37" s="21">
        <f t="shared" si="3"/>
        <v>3</v>
      </c>
      <c r="G37" s="40"/>
      <c r="H37" s="3"/>
      <c r="I37" s="3"/>
      <c r="J37" s="3"/>
      <c r="K37" s="88"/>
      <c r="L37" s="40"/>
      <c r="M37" s="3"/>
      <c r="N37" s="3"/>
      <c r="O37" s="3"/>
      <c r="P37" s="88"/>
      <c r="Q37" s="8"/>
      <c r="R37" s="4"/>
      <c r="S37" s="4"/>
      <c r="T37" s="4"/>
      <c r="U37" s="21"/>
      <c r="V37" s="36">
        <v>1</v>
      </c>
      <c r="W37" s="4">
        <v>2</v>
      </c>
      <c r="X37" s="4">
        <v>0</v>
      </c>
      <c r="Y37" s="4" t="s">
        <v>99</v>
      </c>
      <c r="Z37" s="21">
        <v>3</v>
      </c>
      <c r="AA37" s="97"/>
      <c r="AB37" s="4"/>
      <c r="AC37" s="4"/>
      <c r="AD37" s="4"/>
      <c r="AE37" s="11"/>
      <c r="AF37" s="8"/>
      <c r="AG37" s="4"/>
      <c r="AH37" s="4"/>
      <c r="AI37" s="4"/>
      <c r="AJ37" s="21"/>
      <c r="AK37" s="97"/>
      <c r="AL37" s="4"/>
      <c r="AM37" s="4"/>
      <c r="AN37" s="4"/>
      <c r="AO37" s="11"/>
      <c r="AP37" s="31"/>
      <c r="AQ37" s="24"/>
    </row>
    <row r="38" spans="2:43" ht="14.25">
      <c r="B38" s="160" t="s">
        <v>50</v>
      </c>
      <c r="C38" s="27" t="s">
        <v>145</v>
      </c>
      <c r="D38" s="19" t="s">
        <v>56</v>
      </c>
      <c r="E38" s="4">
        <f t="shared" si="0"/>
        <v>3</v>
      </c>
      <c r="F38" s="21">
        <f t="shared" si="3"/>
        <v>3</v>
      </c>
      <c r="G38" s="40"/>
      <c r="H38" s="3"/>
      <c r="I38" s="3"/>
      <c r="J38" s="3"/>
      <c r="K38" s="88"/>
      <c r="L38" s="40"/>
      <c r="M38" s="3"/>
      <c r="N38" s="3"/>
      <c r="O38" s="3"/>
      <c r="P38" s="88"/>
      <c r="Q38" s="8"/>
      <c r="R38" s="4"/>
      <c r="S38" s="4"/>
      <c r="T38" s="4"/>
      <c r="U38" s="21"/>
      <c r="V38" s="36"/>
      <c r="W38" s="4"/>
      <c r="X38" s="4"/>
      <c r="Y38" s="4"/>
      <c r="Z38" s="21"/>
      <c r="AA38" s="97">
        <v>1</v>
      </c>
      <c r="AB38" s="4">
        <v>2</v>
      </c>
      <c r="AC38" s="4">
        <v>0</v>
      </c>
      <c r="AD38" s="4" t="s">
        <v>99</v>
      </c>
      <c r="AE38" s="11">
        <v>3</v>
      </c>
      <c r="AF38" s="8"/>
      <c r="AG38" s="4"/>
      <c r="AH38" s="4"/>
      <c r="AI38" s="4"/>
      <c r="AJ38" s="21"/>
      <c r="AK38" s="97"/>
      <c r="AL38" s="4"/>
      <c r="AM38" s="4"/>
      <c r="AN38" s="4"/>
      <c r="AO38" s="11"/>
      <c r="AP38" s="31"/>
      <c r="AQ38" s="24"/>
    </row>
    <row r="39" spans="2:43" ht="14.25">
      <c r="B39" s="160" t="s">
        <v>51</v>
      </c>
      <c r="C39" s="27" t="s">
        <v>146</v>
      </c>
      <c r="D39" s="19" t="s">
        <v>57</v>
      </c>
      <c r="E39" s="4">
        <f t="shared" si="0"/>
        <v>3</v>
      </c>
      <c r="F39" s="21">
        <f t="shared" si="3"/>
        <v>3</v>
      </c>
      <c r="G39" s="40"/>
      <c r="H39" s="3"/>
      <c r="I39" s="3"/>
      <c r="J39" s="3"/>
      <c r="K39" s="88"/>
      <c r="L39" s="40"/>
      <c r="M39" s="3"/>
      <c r="N39" s="3"/>
      <c r="O39" s="3"/>
      <c r="P39" s="88"/>
      <c r="Q39" s="8"/>
      <c r="R39" s="4"/>
      <c r="S39" s="4"/>
      <c r="T39" s="4"/>
      <c r="U39" s="21"/>
      <c r="V39" s="36"/>
      <c r="W39" s="4"/>
      <c r="X39" s="4"/>
      <c r="Y39" s="4"/>
      <c r="Z39" s="21"/>
      <c r="AA39" s="97"/>
      <c r="AB39" s="4"/>
      <c r="AC39" s="4"/>
      <c r="AD39" s="4"/>
      <c r="AE39" s="11"/>
      <c r="AF39" s="8">
        <v>1</v>
      </c>
      <c r="AG39" s="4">
        <v>2</v>
      </c>
      <c r="AH39" s="4">
        <v>0</v>
      </c>
      <c r="AI39" s="4" t="s">
        <v>99</v>
      </c>
      <c r="AJ39" s="21">
        <v>3</v>
      </c>
      <c r="AK39" s="97"/>
      <c r="AL39" s="4"/>
      <c r="AM39" s="4"/>
      <c r="AN39" s="4"/>
      <c r="AO39" s="11"/>
      <c r="AP39" s="31"/>
      <c r="AQ39" s="24"/>
    </row>
    <row r="40" spans="2:43" ht="14.25">
      <c r="B40" s="160" t="s">
        <v>52</v>
      </c>
      <c r="C40" s="28" t="s">
        <v>147</v>
      </c>
      <c r="D40" s="20" t="s">
        <v>21</v>
      </c>
      <c r="E40" s="4">
        <f t="shared" si="0"/>
        <v>4</v>
      </c>
      <c r="F40" s="21">
        <f t="shared" si="3"/>
        <v>3</v>
      </c>
      <c r="G40" s="40"/>
      <c r="H40" s="3"/>
      <c r="I40" s="3"/>
      <c r="J40" s="3"/>
      <c r="K40" s="88"/>
      <c r="L40" s="40"/>
      <c r="M40" s="3"/>
      <c r="N40" s="3"/>
      <c r="O40" s="3"/>
      <c r="P40" s="88"/>
      <c r="Q40" s="8"/>
      <c r="R40" s="4"/>
      <c r="S40" s="4"/>
      <c r="T40" s="4"/>
      <c r="U40" s="21"/>
      <c r="V40" s="36"/>
      <c r="W40" s="4"/>
      <c r="X40" s="4"/>
      <c r="Y40" s="4"/>
      <c r="Z40" s="21"/>
      <c r="AA40" s="97"/>
      <c r="AB40" s="4"/>
      <c r="AC40" s="4"/>
      <c r="AD40" s="4"/>
      <c r="AE40" s="11"/>
      <c r="AF40" s="8">
        <v>0</v>
      </c>
      <c r="AG40" s="4">
        <v>0</v>
      </c>
      <c r="AH40" s="4">
        <v>4</v>
      </c>
      <c r="AI40" s="4" t="s">
        <v>99</v>
      </c>
      <c r="AJ40" s="21">
        <v>3</v>
      </c>
      <c r="AK40" s="97"/>
      <c r="AL40" s="4"/>
      <c r="AM40" s="4"/>
      <c r="AN40" s="4"/>
      <c r="AO40" s="11"/>
      <c r="AP40" s="31" t="s">
        <v>15</v>
      </c>
      <c r="AQ40" s="180" t="s">
        <v>49</v>
      </c>
    </row>
    <row r="41" spans="2:43" ht="14.25">
      <c r="B41" s="160" t="s">
        <v>53</v>
      </c>
      <c r="C41" s="27" t="s">
        <v>148</v>
      </c>
      <c r="D41" s="19" t="s">
        <v>94</v>
      </c>
      <c r="E41" s="4">
        <f t="shared" si="0"/>
        <v>0</v>
      </c>
      <c r="F41" s="21">
        <f t="shared" si="3"/>
        <v>3</v>
      </c>
      <c r="G41" s="40"/>
      <c r="H41" s="3"/>
      <c r="I41" s="3"/>
      <c r="J41" s="3"/>
      <c r="K41" s="88"/>
      <c r="L41" s="40"/>
      <c r="M41" s="3"/>
      <c r="N41" s="3"/>
      <c r="O41" s="3"/>
      <c r="P41" s="88"/>
      <c r="Q41" s="8"/>
      <c r="R41" s="4"/>
      <c r="S41" s="4"/>
      <c r="T41" s="4"/>
      <c r="U41" s="21"/>
      <c r="V41" s="36"/>
      <c r="W41" s="4"/>
      <c r="X41" s="4"/>
      <c r="Y41" s="4"/>
      <c r="Z41" s="21"/>
      <c r="AA41" s="97"/>
      <c r="AB41" s="4"/>
      <c r="AC41" s="4"/>
      <c r="AD41" s="4"/>
      <c r="AE41" s="11"/>
      <c r="AF41" s="8">
        <v>0</v>
      </c>
      <c r="AG41" s="4">
        <v>0</v>
      </c>
      <c r="AH41" s="4">
        <v>0</v>
      </c>
      <c r="AI41" s="4" t="s">
        <v>95</v>
      </c>
      <c r="AJ41" s="21">
        <v>3</v>
      </c>
      <c r="AK41" s="97"/>
      <c r="AL41" s="4"/>
      <c r="AM41" s="4"/>
      <c r="AN41" s="4"/>
      <c r="AO41" s="11"/>
      <c r="AP41" s="181" t="s">
        <v>119</v>
      </c>
      <c r="AQ41" s="180" t="s">
        <v>51</v>
      </c>
    </row>
    <row r="42" spans="2:43" ht="14.25">
      <c r="B42" s="160" t="s">
        <v>54</v>
      </c>
      <c r="C42" s="143" t="s">
        <v>102</v>
      </c>
      <c r="D42" s="19" t="s">
        <v>64</v>
      </c>
      <c r="E42" s="4">
        <f t="shared" si="0"/>
        <v>3</v>
      </c>
      <c r="F42" s="21">
        <f t="shared" si="3"/>
        <v>2</v>
      </c>
      <c r="G42" s="40"/>
      <c r="H42" s="3"/>
      <c r="I42" s="3"/>
      <c r="J42" s="3"/>
      <c r="K42" s="88"/>
      <c r="L42" s="40"/>
      <c r="M42" s="3"/>
      <c r="N42" s="3"/>
      <c r="O42" s="3"/>
      <c r="P42" s="88"/>
      <c r="Q42" s="8"/>
      <c r="R42" s="4"/>
      <c r="S42" s="4"/>
      <c r="T42" s="4"/>
      <c r="U42" s="21"/>
      <c r="V42" s="36"/>
      <c r="W42" s="4"/>
      <c r="X42" s="4"/>
      <c r="Y42" s="4"/>
      <c r="Z42" s="21"/>
      <c r="AA42" s="97">
        <v>1</v>
      </c>
      <c r="AB42" s="4">
        <v>2</v>
      </c>
      <c r="AC42" s="4">
        <v>0</v>
      </c>
      <c r="AD42" s="4" t="s">
        <v>99</v>
      </c>
      <c r="AE42" s="11">
        <v>2</v>
      </c>
      <c r="AF42" s="8"/>
      <c r="AG42" s="4"/>
      <c r="AH42" s="4"/>
      <c r="AI42" s="4"/>
      <c r="AJ42" s="21"/>
      <c r="AK42" s="97"/>
      <c r="AL42" s="4"/>
      <c r="AM42" s="4"/>
      <c r="AN42" s="4"/>
      <c r="AO42" s="11"/>
      <c r="AP42" s="30"/>
      <c r="AQ42" s="24"/>
    </row>
    <row r="43" spans="2:43" ht="14.25">
      <c r="B43" s="160" t="s">
        <v>118</v>
      </c>
      <c r="C43" s="143" t="s">
        <v>103</v>
      </c>
      <c r="D43" s="19" t="s">
        <v>65</v>
      </c>
      <c r="E43" s="4">
        <f t="shared" si="0"/>
        <v>3</v>
      </c>
      <c r="F43" s="21">
        <f t="shared" si="3"/>
        <v>2</v>
      </c>
      <c r="G43" s="40"/>
      <c r="H43" s="3"/>
      <c r="I43" s="3"/>
      <c r="J43" s="3"/>
      <c r="K43" s="88"/>
      <c r="L43" s="40"/>
      <c r="M43" s="3"/>
      <c r="N43" s="3"/>
      <c r="O43" s="3"/>
      <c r="P43" s="88"/>
      <c r="Q43" s="8"/>
      <c r="R43" s="4"/>
      <c r="S43" s="4"/>
      <c r="T43" s="4"/>
      <c r="U43" s="21"/>
      <c r="V43" s="36"/>
      <c r="W43" s="4"/>
      <c r="X43" s="4"/>
      <c r="Y43" s="4"/>
      <c r="Z43" s="21"/>
      <c r="AA43" s="97"/>
      <c r="AB43" s="4"/>
      <c r="AC43" s="4"/>
      <c r="AD43" s="4"/>
      <c r="AE43" s="11"/>
      <c r="AF43" s="8">
        <v>1</v>
      </c>
      <c r="AG43" s="4">
        <v>2</v>
      </c>
      <c r="AH43" s="4">
        <v>0</v>
      </c>
      <c r="AI43" s="4" t="s">
        <v>99</v>
      </c>
      <c r="AJ43" s="21">
        <v>2</v>
      </c>
      <c r="AK43" s="97"/>
      <c r="AL43" s="4"/>
      <c r="AM43" s="4"/>
      <c r="AN43" s="4"/>
      <c r="AO43" s="11"/>
      <c r="AP43" s="30"/>
      <c r="AQ43" s="24"/>
    </row>
    <row r="44" spans="2:43" ht="12.75">
      <c r="B44" s="73" t="s">
        <v>12</v>
      </c>
      <c r="C44" s="61"/>
      <c r="D44" s="119"/>
      <c r="E44" s="74">
        <f t="shared" si="0"/>
        <v>12</v>
      </c>
      <c r="F44" s="75">
        <f t="shared" si="3"/>
        <v>30</v>
      </c>
      <c r="G44" s="76">
        <f aca="true" t="shared" si="4" ref="G44:AO44">SUM(G45:G45)</f>
        <v>0</v>
      </c>
      <c r="H44" s="77">
        <f t="shared" si="4"/>
        <v>0</v>
      </c>
      <c r="I44" s="77">
        <f t="shared" si="4"/>
        <v>0</v>
      </c>
      <c r="J44" s="77">
        <f t="shared" si="4"/>
        <v>0</v>
      </c>
      <c r="K44" s="79">
        <f t="shared" si="4"/>
        <v>0</v>
      </c>
      <c r="L44" s="76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9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8">
        <f t="shared" si="4"/>
        <v>0</v>
      </c>
      <c r="V44" s="69">
        <f t="shared" si="4"/>
        <v>0</v>
      </c>
      <c r="W44" s="77">
        <f t="shared" si="4"/>
        <v>0</v>
      </c>
      <c r="X44" s="77">
        <f t="shared" si="4"/>
        <v>0</v>
      </c>
      <c r="Y44" s="77">
        <f t="shared" si="4"/>
        <v>0</v>
      </c>
      <c r="Z44" s="78">
        <f t="shared" si="4"/>
        <v>0</v>
      </c>
      <c r="AA44" s="76">
        <f t="shared" si="4"/>
        <v>0</v>
      </c>
      <c r="AB44" s="77">
        <f t="shared" si="4"/>
        <v>0</v>
      </c>
      <c r="AC44" s="77">
        <f t="shared" si="4"/>
        <v>0</v>
      </c>
      <c r="AD44" s="77">
        <f t="shared" si="4"/>
        <v>0</v>
      </c>
      <c r="AE44" s="79">
        <f t="shared" si="4"/>
        <v>0</v>
      </c>
      <c r="AF44" s="77">
        <f t="shared" si="4"/>
        <v>0</v>
      </c>
      <c r="AG44" s="77">
        <f t="shared" si="4"/>
        <v>0</v>
      </c>
      <c r="AH44" s="77">
        <f t="shared" si="4"/>
        <v>0</v>
      </c>
      <c r="AI44" s="77">
        <f t="shared" si="4"/>
        <v>0</v>
      </c>
      <c r="AJ44" s="78">
        <f t="shared" si="4"/>
        <v>0</v>
      </c>
      <c r="AK44" s="76">
        <f t="shared" si="4"/>
        <v>0</v>
      </c>
      <c r="AL44" s="77">
        <f t="shared" si="4"/>
        <v>3</v>
      </c>
      <c r="AM44" s="77">
        <f t="shared" si="4"/>
        <v>9</v>
      </c>
      <c r="AN44" s="77">
        <f t="shared" si="4"/>
        <v>0</v>
      </c>
      <c r="AO44" s="79">
        <f t="shared" si="4"/>
        <v>30</v>
      </c>
      <c r="AP44" s="71"/>
      <c r="AQ44" s="72"/>
    </row>
    <row r="45" spans="2:43" ht="15" thickBot="1">
      <c r="B45" s="161" t="s">
        <v>111</v>
      </c>
      <c r="C45" s="107" t="s">
        <v>141</v>
      </c>
      <c r="D45" s="108" t="s">
        <v>12</v>
      </c>
      <c r="E45" s="109">
        <f t="shared" si="0"/>
        <v>12</v>
      </c>
      <c r="F45" s="110">
        <f t="shared" si="3"/>
        <v>30</v>
      </c>
      <c r="G45" s="111"/>
      <c r="H45" s="112"/>
      <c r="I45" s="112"/>
      <c r="J45" s="112"/>
      <c r="K45" s="121"/>
      <c r="L45" s="111"/>
      <c r="M45" s="112"/>
      <c r="N45" s="112"/>
      <c r="O45" s="112"/>
      <c r="P45" s="121"/>
      <c r="Q45" s="120"/>
      <c r="R45" s="109"/>
      <c r="S45" s="109"/>
      <c r="T45" s="109"/>
      <c r="U45" s="110"/>
      <c r="V45" s="113"/>
      <c r="W45" s="109"/>
      <c r="X45" s="109"/>
      <c r="Y45" s="109"/>
      <c r="Z45" s="110"/>
      <c r="AA45" s="122"/>
      <c r="AB45" s="109"/>
      <c r="AC45" s="109"/>
      <c r="AD45" s="109"/>
      <c r="AE45" s="114"/>
      <c r="AF45" s="120"/>
      <c r="AG45" s="109"/>
      <c r="AH45" s="109"/>
      <c r="AI45" s="109"/>
      <c r="AJ45" s="110"/>
      <c r="AK45" s="122">
        <v>0</v>
      </c>
      <c r="AL45" s="109">
        <v>3</v>
      </c>
      <c r="AM45" s="109">
        <v>9</v>
      </c>
      <c r="AN45" s="109" t="s">
        <v>99</v>
      </c>
      <c r="AO45" s="114">
        <v>30</v>
      </c>
      <c r="AP45" s="182" t="s">
        <v>53</v>
      </c>
      <c r="AQ45" s="132"/>
    </row>
    <row r="46" spans="2:43" ht="15.75" thickTop="1">
      <c r="B46" s="224" t="s">
        <v>76</v>
      </c>
      <c r="C46" s="225"/>
      <c r="D46" s="226"/>
      <c r="E46" s="115">
        <f t="shared" si="0"/>
        <v>95</v>
      </c>
      <c r="F46" s="116"/>
      <c r="G46" s="117"/>
      <c r="H46" s="100"/>
      <c r="I46" s="100"/>
      <c r="J46" s="101"/>
      <c r="K46" s="102"/>
      <c r="L46" s="117"/>
      <c r="M46" s="100"/>
      <c r="N46" s="100"/>
      <c r="O46" s="101"/>
      <c r="P46" s="102"/>
      <c r="Q46" s="100"/>
      <c r="R46" s="100"/>
      <c r="S46" s="100"/>
      <c r="T46" s="101"/>
      <c r="U46" s="153"/>
      <c r="V46" s="99">
        <f>V27+V6+V11+V44</f>
        <v>14</v>
      </c>
      <c r="W46" s="100">
        <f>W27+W6+W11+W44</f>
        <v>10</v>
      </c>
      <c r="X46" s="100">
        <f>X27+X6+X11+X44</f>
        <v>2</v>
      </c>
      <c r="Y46" s="101"/>
      <c r="Z46" s="102"/>
      <c r="AA46" s="117">
        <f>AA27+AA6+AA11+AA44</f>
        <v>17</v>
      </c>
      <c r="AB46" s="100">
        <f>AB27+AB6+AB11+AB44</f>
        <v>7</v>
      </c>
      <c r="AC46" s="100">
        <f>AC27+AC6+AC11+AC44</f>
        <v>6</v>
      </c>
      <c r="AD46" s="101"/>
      <c r="AE46" s="102"/>
      <c r="AF46" s="117">
        <f>AF27+AF6+AF11+AF44</f>
        <v>13</v>
      </c>
      <c r="AG46" s="100">
        <f>AG27+AG6+AG11+AG44</f>
        <v>7</v>
      </c>
      <c r="AH46" s="100">
        <f>AH27+AH6+AH11+AH44</f>
        <v>7</v>
      </c>
      <c r="AI46" s="101"/>
      <c r="AJ46" s="102"/>
      <c r="AK46" s="117">
        <f>AK27+AK6+AK11+AK44</f>
        <v>0</v>
      </c>
      <c r="AL46" s="100">
        <f>AL27+AL6+AL11+AL44</f>
        <v>3</v>
      </c>
      <c r="AM46" s="100">
        <f>AM27+AM6+AM11+AM44</f>
        <v>9</v>
      </c>
      <c r="AN46" s="101"/>
      <c r="AO46" s="102"/>
      <c r="AP46" s="118"/>
      <c r="AQ46" s="118"/>
    </row>
    <row r="47" spans="2:43" ht="15">
      <c r="B47" s="227" t="s">
        <v>78</v>
      </c>
      <c r="C47" s="228"/>
      <c r="D47" s="229"/>
      <c r="E47" s="84"/>
      <c r="F47" s="86"/>
      <c r="G47" s="222"/>
      <c r="H47" s="218"/>
      <c r="I47" s="230"/>
      <c r="J47" s="43"/>
      <c r="K47" s="44"/>
      <c r="L47" s="222"/>
      <c r="M47" s="218"/>
      <c r="N47" s="230"/>
      <c r="O47" s="43"/>
      <c r="P47" s="44"/>
      <c r="Q47" s="218"/>
      <c r="R47" s="219"/>
      <c r="S47" s="220"/>
      <c r="T47" s="43"/>
      <c r="U47" s="80"/>
      <c r="V47" s="221">
        <f>SUM(V46:X46)</f>
        <v>26</v>
      </c>
      <c r="W47" s="219"/>
      <c r="X47" s="220"/>
      <c r="Y47" s="43"/>
      <c r="Z47" s="80"/>
      <c r="AA47" s="222">
        <f>SUM(AA46:AC46)</f>
        <v>30</v>
      </c>
      <c r="AB47" s="219"/>
      <c r="AC47" s="220"/>
      <c r="AD47" s="43"/>
      <c r="AE47" s="44"/>
      <c r="AF47" s="218">
        <f>SUM(AF46:AH46)</f>
        <v>27</v>
      </c>
      <c r="AG47" s="219"/>
      <c r="AH47" s="220"/>
      <c r="AI47" s="43"/>
      <c r="AJ47" s="80"/>
      <c r="AK47" s="222">
        <f>SUM(AK46:AM46)</f>
        <v>12</v>
      </c>
      <c r="AL47" s="219"/>
      <c r="AM47" s="220"/>
      <c r="AN47" s="43"/>
      <c r="AO47" s="44"/>
      <c r="AP47" s="54"/>
      <c r="AQ47" s="54"/>
    </row>
    <row r="48" spans="2:43" ht="15.75" thickBot="1">
      <c r="B48" s="215" t="s">
        <v>77</v>
      </c>
      <c r="C48" s="216"/>
      <c r="D48" s="217"/>
      <c r="E48" s="81"/>
      <c r="F48" s="123">
        <f>SUM(K48,P48,U48,Z48,AE48,AJ48,AO48)</f>
        <v>120</v>
      </c>
      <c r="G48" s="90"/>
      <c r="H48" s="83"/>
      <c r="I48" s="83"/>
      <c r="J48" s="83"/>
      <c r="K48" s="91"/>
      <c r="L48" s="90"/>
      <c r="M48" s="83"/>
      <c r="N48" s="83"/>
      <c r="O48" s="83"/>
      <c r="P48" s="91"/>
      <c r="Q48" s="82"/>
      <c r="R48" s="83"/>
      <c r="S48" s="83"/>
      <c r="T48" s="83"/>
      <c r="U48" s="96"/>
      <c r="V48" s="103"/>
      <c r="W48" s="83"/>
      <c r="X48" s="83"/>
      <c r="Y48" s="83"/>
      <c r="Z48" s="96">
        <f>Z27+Z6+Z11+Z44</f>
        <v>29</v>
      </c>
      <c r="AA48" s="90"/>
      <c r="AB48" s="83"/>
      <c r="AC48" s="83"/>
      <c r="AD48" s="83"/>
      <c r="AE48" s="91">
        <f>AE27+AE6+AE11+AE44</f>
        <v>30</v>
      </c>
      <c r="AF48" s="82"/>
      <c r="AG48" s="83"/>
      <c r="AH48" s="83"/>
      <c r="AI48" s="83"/>
      <c r="AJ48" s="96">
        <f>AJ27+AJ6+AJ11+AJ44</f>
        <v>31</v>
      </c>
      <c r="AK48" s="90"/>
      <c r="AL48" s="83"/>
      <c r="AM48" s="83"/>
      <c r="AN48" s="83"/>
      <c r="AO48" s="91">
        <f>AO27+AO6+AO11+AO44</f>
        <v>30</v>
      </c>
      <c r="AP48" s="54"/>
      <c r="AQ48" s="54"/>
    </row>
    <row r="49" spans="2:43" ht="14.25">
      <c r="B49" s="48"/>
      <c r="C49" s="49"/>
      <c r="D49" s="154" t="s">
        <v>79</v>
      </c>
      <c r="E49" s="155"/>
      <c r="F49" s="45"/>
      <c r="G49" s="92"/>
      <c r="H49" s="50"/>
      <c r="I49" s="50"/>
      <c r="J49" s="51"/>
      <c r="K49" s="53"/>
      <c r="L49" s="92"/>
      <c r="M49" s="50"/>
      <c r="N49" s="50"/>
      <c r="O49" s="51"/>
      <c r="P49" s="53"/>
      <c r="Q49" s="50"/>
      <c r="R49" s="50"/>
      <c r="S49" s="50"/>
      <c r="T49" s="51"/>
      <c r="U49" s="50"/>
      <c r="V49" s="104"/>
      <c r="W49" s="50"/>
      <c r="X49" s="50"/>
      <c r="Y49" s="51">
        <f>COUNTIF(Y12:Y45,"v")</f>
        <v>5</v>
      </c>
      <c r="Z49" s="50"/>
      <c r="AA49" s="92"/>
      <c r="AB49" s="50"/>
      <c r="AC49" s="50"/>
      <c r="AD49" s="51">
        <f>COUNTIF(AD12:AD45,"v")</f>
        <v>5</v>
      </c>
      <c r="AE49" s="53"/>
      <c r="AF49" s="50"/>
      <c r="AG49" s="50"/>
      <c r="AH49" s="50"/>
      <c r="AI49" s="51">
        <f>COUNTIF(AI12:AI45,"v")</f>
        <v>2</v>
      </c>
      <c r="AJ49" s="50"/>
      <c r="AK49" s="92"/>
      <c r="AL49" s="50"/>
      <c r="AM49" s="50"/>
      <c r="AN49" s="51">
        <f>COUNTIF(AN12:AN45,"v")</f>
        <v>0</v>
      </c>
      <c r="AO49" s="53"/>
      <c r="AP49" s="48"/>
      <c r="AQ49" s="48"/>
    </row>
    <row r="50" spans="2:43" ht="14.25">
      <c r="B50" s="48"/>
      <c r="C50" s="49"/>
      <c r="D50" s="156" t="s">
        <v>101</v>
      </c>
      <c r="E50" s="56"/>
      <c r="F50" s="56"/>
      <c r="G50" s="93"/>
      <c r="H50" s="46"/>
      <c r="I50" s="46"/>
      <c r="J50" s="47"/>
      <c r="K50" s="52"/>
      <c r="L50" s="93"/>
      <c r="M50" s="46"/>
      <c r="N50" s="46"/>
      <c r="O50" s="47"/>
      <c r="P50" s="52"/>
      <c r="Q50" s="46"/>
      <c r="R50" s="46"/>
      <c r="S50" s="46"/>
      <c r="T50" s="47"/>
      <c r="U50" s="46"/>
      <c r="V50" s="105"/>
      <c r="W50" s="46"/>
      <c r="X50" s="46"/>
      <c r="Y50" s="47">
        <f>COUNTIF(Y12:Y45,"é")</f>
        <v>4</v>
      </c>
      <c r="Z50" s="46"/>
      <c r="AA50" s="93"/>
      <c r="AB50" s="46"/>
      <c r="AC50" s="46"/>
      <c r="AD50" s="47">
        <f>COUNTIF(AD12:AD45,"é")</f>
        <v>6</v>
      </c>
      <c r="AE50" s="52"/>
      <c r="AF50" s="46"/>
      <c r="AG50" s="46"/>
      <c r="AH50" s="46"/>
      <c r="AI50" s="47">
        <f>COUNTIF(AI12:AI45,"é")</f>
        <v>7</v>
      </c>
      <c r="AJ50" s="46"/>
      <c r="AK50" s="93"/>
      <c r="AL50" s="46"/>
      <c r="AM50" s="46"/>
      <c r="AN50" s="47">
        <f>COUNTIF(AN12:AN45,"é")</f>
        <v>1</v>
      </c>
      <c r="AO50" s="52"/>
      <c r="AP50" s="48"/>
      <c r="AQ50" s="48"/>
    </row>
    <row r="51" spans="2:43" ht="15" thickBot="1">
      <c r="B51" s="48"/>
      <c r="C51" s="49"/>
      <c r="D51" s="157" t="s">
        <v>80</v>
      </c>
      <c r="E51" s="57"/>
      <c r="F51" s="57"/>
      <c r="G51" s="94"/>
      <c r="H51" s="58"/>
      <c r="I51" s="58"/>
      <c r="J51" s="59"/>
      <c r="K51" s="60"/>
      <c r="L51" s="94"/>
      <c r="M51" s="58"/>
      <c r="N51" s="58"/>
      <c r="O51" s="59"/>
      <c r="P51" s="60"/>
      <c r="Q51" s="58"/>
      <c r="R51" s="58"/>
      <c r="S51" s="58"/>
      <c r="T51" s="59"/>
      <c r="U51" s="58"/>
      <c r="V51" s="106"/>
      <c r="W51" s="58"/>
      <c r="X51" s="58"/>
      <c r="Y51" s="59">
        <f>COUNTIF(Y12:Y45,"s")</f>
        <v>0</v>
      </c>
      <c r="Z51" s="58"/>
      <c r="AA51" s="94"/>
      <c r="AB51" s="58"/>
      <c r="AC51" s="58"/>
      <c r="AD51" s="59">
        <f>COUNTIF(AD12:AD45,"s")</f>
        <v>0</v>
      </c>
      <c r="AE51" s="60"/>
      <c r="AF51" s="58"/>
      <c r="AG51" s="58"/>
      <c r="AH51" s="58"/>
      <c r="AI51" s="59">
        <f>COUNTIF(AI12:AI45,"s")</f>
        <v>1</v>
      </c>
      <c r="AJ51" s="58"/>
      <c r="AK51" s="94"/>
      <c r="AL51" s="58"/>
      <c r="AM51" s="58"/>
      <c r="AN51" s="59">
        <f>COUNTIF(AN12:AN45,"s")</f>
        <v>0</v>
      </c>
      <c r="AO51" s="60"/>
      <c r="AP51" s="48"/>
      <c r="AQ51" s="48"/>
    </row>
    <row r="52" spans="7:41" ht="12.75"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2:42" ht="12.75">
      <c r="B53" s="5" t="s">
        <v>90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235" t="s">
        <v>82</v>
      </c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1"/>
    </row>
    <row r="54" spans="2:42" ht="13.5" thickBot="1">
      <c r="B54" s="5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24"/>
      <c r="AI54" s="124"/>
      <c r="AJ54" s="124"/>
      <c r="AK54" s="124"/>
      <c r="AL54" s="124"/>
      <c r="AM54" s="125"/>
      <c r="AN54" s="14"/>
      <c r="AO54" s="14"/>
      <c r="AP54" s="1"/>
    </row>
    <row r="55" spans="31:41" ht="12.75">
      <c r="AE55" s="233" t="s">
        <v>66</v>
      </c>
      <c r="AF55" s="234"/>
      <c r="AG55" s="234"/>
      <c r="AH55" s="234"/>
      <c r="AI55" s="234"/>
      <c r="AJ55" s="231" t="s">
        <v>83</v>
      </c>
      <c r="AK55" s="231"/>
      <c r="AL55" s="231"/>
      <c r="AM55" s="231"/>
      <c r="AN55" s="231"/>
      <c r="AO55" s="232"/>
    </row>
    <row r="56" spans="31:41" ht="12.75">
      <c r="AE56" s="236" t="s">
        <v>149</v>
      </c>
      <c r="AF56" s="237"/>
      <c r="AG56" s="237"/>
      <c r="AH56" s="237"/>
      <c r="AI56" s="238"/>
      <c r="AJ56" s="144" t="s">
        <v>84</v>
      </c>
      <c r="AK56" s="145"/>
      <c r="AL56" s="145"/>
      <c r="AM56" s="145"/>
      <c r="AN56" s="145"/>
      <c r="AO56" s="146"/>
    </row>
    <row r="57" spans="31:41" ht="12.75">
      <c r="AE57" s="195" t="s">
        <v>150</v>
      </c>
      <c r="AF57" s="196"/>
      <c r="AG57" s="196"/>
      <c r="AH57" s="196"/>
      <c r="AI57" s="196"/>
      <c r="AJ57" s="199" t="s">
        <v>85</v>
      </c>
      <c r="AK57" s="199"/>
      <c r="AL57" s="199"/>
      <c r="AM57" s="199"/>
      <c r="AN57" s="199"/>
      <c r="AO57" s="200"/>
    </row>
    <row r="58" spans="31:41" ht="12.75">
      <c r="AE58" s="195" t="s">
        <v>151</v>
      </c>
      <c r="AF58" s="196"/>
      <c r="AG58" s="196"/>
      <c r="AH58" s="196"/>
      <c r="AI58" s="196"/>
      <c r="AJ58" s="199" t="s">
        <v>86</v>
      </c>
      <c r="AK58" s="199"/>
      <c r="AL58" s="199"/>
      <c r="AM58" s="199"/>
      <c r="AN58" s="199"/>
      <c r="AO58" s="200"/>
    </row>
    <row r="59" spans="31:41" ht="13.5" thickBot="1">
      <c r="AE59" s="197" t="s">
        <v>152</v>
      </c>
      <c r="AF59" s="198"/>
      <c r="AG59" s="198"/>
      <c r="AH59" s="198"/>
      <c r="AI59" s="198"/>
      <c r="AJ59" s="201" t="s">
        <v>121</v>
      </c>
      <c r="AK59" s="201"/>
      <c r="AL59" s="201"/>
      <c r="AM59" s="201"/>
      <c r="AN59" s="201"/>
      <c r="AO59" s="202"/>
    </row>
    <row r="60" spans="31:41" ht="12.75">
      <c r="AE60" s="223" t="s">
        <v>87</v>
      </c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</row>
    <row r="61" spans="31:41" ht="12.75"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</row>
    <row r="62" spans="31:41" ht="12.75"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</row>
    <row r="63" spans="33:39" ht="12.75">
      <c r="AG63" s="2"/>
      <c r="AH63" s="126"/>
      <c r="AI63" s="32"/>
      <c r="AJ63" s="32"/>
      <c r="AK63" s="32"/>
      <c r="AL63" s="32"/>
      <c r="AM63" s="32"/>
    </row>
    <row r="64" spans="33:39" ht="12.75">
      <c r="AG64" s="2"/>
      <c r="AH64" s="32"/>
      <c r="AI64" s="32"/>
      <c r="AJ64" s="32"/>
      <c r="AK64" s="32"/>
      <c r="AL64" s="32"/>
      <c r="AM64" s="32"/>
    </row>
    <row r="65" spans="33:39" ht="12.75">
      <c r="AG65" s="2"/>
      <c r="AH65" s="32"/>
      <c r="AI65" s="32"/>
      <c r="AJ65" s="32"/>
      <c r="AK65" s="32"/>
      <c r="AL65" s="32"/>
      <c r="AM65" s="32"/>
    </row>
  </sheetData>
  <sheetProtection/>
  <mergeCells count="35">
    <mergeCell ref="AP2:AQ5"/>
    <mergeCell ref="C2:C5"/>
    <mergeCell ref="D2:D5"/>
    <mergeCell ref="G4:K4"/>
    <mergeCell ref="L4:P4"/>
    <mergeCell ref="Q4:U4"/>
    <mergeCell ref="V4:Z4"/>
    <mergeCell ref="E2:E5"/>
    <mergeCell ref="F2:F5"/>
    <mergeCell ref="AF4:AJ4"/>
    <mergeCell ref="AE60:AO62"/>
    <mergeCell ref="B46:D46"/>
    <mergeCell ref="B47:D47"/>
    <mergeCell ref="G47:I47"/>
    <mergeCell ref="L47:N47"/>
    <mergeCell ref="AK47:AM47"/>
    <mergeCell ref="AJ55:AO55"/>
    <mergeCell ref="AE55:AI55"/>
    <mergeCell ref="AE53:AO53"/>
    <mergeCell ref="AE56:AI56"/>
    <mergeCell ref="B2:B5"/>
    <mergeCell ref="AK4:AO4"/>
    <mergeCell ref="AA4:AE4"/>
    <mergeCell ref="G2:AO3"/>
    <mergeCell ref="B48:D48"/>
    <mergeCell ref="Q47:S47"/>
    <mergeCell ref="V47:X47"/>
    <mergeCell ref="AA47:AC47"/>
    <mergeCell ref="AF47:AH47"/>
    <mergeCell ref="AE57:AI57"/>
    <mergeCell ref="AE58:AI58"/>
    <mergeCell ref="AE59:AI59"/>
    <mergeCell ref="AJ57:AO57"/>
    <mergeCell ref="AJ59:AO59"/>
    <mergeCell ref="AJ58:AO58"/>
  </mergeCells>
  <printOptions horizontalCentered="1" verticalCentered="1"/>
  <pageMargins left="0.1968503937007874" right="0.1968503937007874" top="0.1968503937007874" bottom="0.3937007874015748" header="0" footer="0.5118110236220472"/>
  <pageSetup fitToHeight="1" fitToWidth="1" horizontalDpi="300" verticalDpi="300" orientation="landscape" paperSize="9" scale="59" r:id="rId3"/>
  <ignoredErrors>
    <ignoredError sqref="E20:E26 E12:E19 E28:E43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Lőrincz Katalin</dc:creator>
  <cp:keywords/>
  <dc:description/>
  <cp:lastModifiedBy>Ágnes</cp:lastModifiedBy>
  <cp:lastPrinted>2011-01-25T07:59:29Z</cp:lastPrinted>
  <dcterms:created xsi:type="dcterms:W3CDTF">2005-05-02T20:18:46Z</dcterms:created>
  <dcterms:modified xsi:type="dcterms:W3CDTF">2014-06-23T11:44:54Z</dcterms:modified>
  <cp:category/>
  <cp:version/>
  <cp:contentType/>
  <cp:contentStatus/>
</cp:coreProperties>
</file>