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ervező" sheetId="1" r:id="rId1"/>
    <sheet name="Szervező" sheetId="2" r:id="rId2"/>
    <sheet name="Munka3" sheetId="3" r:id="rId3"/>
  </sheets>
  <definedNames>
    <definedName name="_xlnm.Print_Area" localSheetId="1">'Szervező'!$A$1:$AB$59</definedName>
    <definedName name="_xlnm.Print_Area" localSheetId="0">'Tervező'!$A$1:$AB$59</definedName>
  </definedNames>
  <calcPr fullCalcOnLoad="1"/>
</workbook>
</file>

<file path=xl/sharedStrings.xml><?xml version="1.0" encoding="utf-8"?>
<sst xmlns="http://schemas.openxmlformats.org/spreadsheetml/2006/main" count="334" uniqueCount="133">
  <si>
    <t>Mintatanterv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</si>
  <si>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</si>
  <si>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</si>
  <si>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</si>
  <si>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</si>
  <si>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</si>
  <si>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</si>
  <si>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</si>
  <si>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</si>
  <si>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</si>
  <si>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</si>
  <si>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</si>
  <si>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</si>
  <si>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</si>
  <si>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</si>
  <si>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</si>
  <si>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</si>
  <si>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</si>
  <si>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</si>
  <si>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</si>
  <si>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</si>
  <si>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</si>
  <si>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</si>
  <si>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</si>
  <si>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</si>
  <si>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</si>
  <si>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</si>
  <si>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</si>
  <si>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</si>
  <si>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</si>
  <si>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</si>
  <si>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</si>
  <si>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</si>
  <si>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</si>
  <si>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</si>
  <si>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</si>
  <si>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</si>
  <si>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</si>
  <si>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</si>
  <si>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</si>
  <si>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</si>
  <si>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</si>
  <si>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</si>
  <si>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</si>
  <si>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</si>
  <si>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</si>
  <si>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</si>
  <si>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</si>
  <si>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nappali</t>
  </si>
  <si>
    <t>Alkalmazott matematika</t>
  </si>
  <si>
    <t>Alkamazott fizika</t>
  </si>
  <si>
    <t xml:space="preserve">Vezetés- és szerv.elm. gyak. </t>
  </si>
  <si>
    <t>Menedzsment ismeretek</t>
  </si>
  <si>
    <t>Diplomamunka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</si>
  <si>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</si>
  <si>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</si>
  <si>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</si>
  <si>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</si>
  <si>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</si>
  <si>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</si>
  <si>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</si>
  <si>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</si>
  <si>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</si>
  <si>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</si>
  <si>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</si>
  <si>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</si>
  <si>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</si>
  <si>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</si>
  <si>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</si>
  <si>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</si>
  <si>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</si>
  <si>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</si>
  <si>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</si>
  <si>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</si>
  <si>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</si>
  <si>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</si>
  <si>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</si>
  <si>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</si>
  <si>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</si>
  <si>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</si>
  <si>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 xml:space="preserve"> Biztonságtechnikai mérnöki mesterszak biztonságtechnikai-rendszer tervező szakirány</t>
  </si>
  <si>
    <t xml:space="preserve"> Biztonságtechnikai mérnöki mesterszak biztonságtechnikai-rendszer szervező szakirány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</si>
  <si>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</si>
  <si>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</si>
  <si>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</si>
  <si>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</si>
  <si>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</si>
  <si>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</si>
  <si>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Személy-és vagyonvédelmi rendszerek üzemeltetése, üzemfenntartása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</si>
  <si>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</si>
  <si>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</si>
  <si>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</si>
  <si>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</si>
  <si>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</si>
  <si>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</si>
  <si>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</si>
  <si>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</si>
  <si>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</si>
  <si>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</si>
  <si>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</si>
  <si>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</si>
  <si>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</si>
  <si>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</si>
  <si>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</si>
  <si>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KMAEL12JNM</t>
  </si>
  <si>
    <t>BGBFF12NNM</t>
  </si>
  <si>
    <t>BGBKE12NNM</t>
  </si>
  <si>
    <t>BGBTS12NNM</t>
  </si>
  <si>
    <t>BGBME12NNM</t>
  </si>
  <si>
    <t>KHTIK12JNM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</si>
  <si>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</si>
  <si>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</si>
  <si>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</si>
  <si>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</si>
  <si>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</si>
  <si>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</si>
  <si>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</si>
  <si>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BMPTA13NNM</t>
  </si>
  <si>
    <t>BMPTM13NNM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</si>
  <si>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</si>
  <si>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</si>
  <si>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</si>
  <si>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</si>
  <si>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</si>
  <si>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</si>
  <si>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</si>
  <si>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</si>
  <si>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</si>
  <si>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</si>
  <si>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</si>
  <si>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</si>
  <si>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BGBMR11NNM</t>
  </si>
  <si>
    <t>BGBKL12NNM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</si>
</sst>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8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9.5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4" fillId="2" borderId="33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4" fillId="2" borderId="35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/>
    </xf>
    <xf numFmtId="9" fontId="0" fillId="0" borderId="0" xfId="21" applyFont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4" fillId="0" borderId="43" xfId="0" applyFont="1" applyFill="1" applyBorder="1" applyAlignment="1">
      <alignment/>
    </xf>
    <xf numFmtId="0" fontId="0" fillId="0" borderId="4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4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44" xfId="0" applyFont="1" applyBorder="1" applyAlignment="1">
      <alignment wrapText="1"/>
    </xf>
    <xf numFmtId="0" fontId="5" fillId="0" borderId="51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52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51" xfId="0" applyFont="1" applyBorder="1" applyAlignment="1">
      <alignment/>
    </xf>
    <xf numFmtId="0" fontId="5" fillId="0" borderId="33" xfId="0" applyFont="1" applyBorder="1" applyAlignment="1">
      <alignment vertical="top"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2" xfId="0" applyFont="1" applyBorder="1" applyAlignment="1">
      <alignment vertical="top" wrapText="1"/>
    </xf>
    <xf numFmtId="0" fontId="5" fillId="0" borderId="5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2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41" xfId="0" applyFont="1" applyBorder="1" applyAlignment="1">
      <alignment horizontal="center" vertical="top" wrapText="1"/>
    </xf>
    <xf numFmtId="0" fontId="4" fillId="2" borderId="5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2" borderId="61" xfId="0" applyFont="1" applyFill="1" applyBorder="1" applyAlignment="1">
      <alignment horizontal="center"/>
    </xf>
    <xf numFmtId="0" fontId="10" fillId="0" borderId="33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5" fillId="0" borderId="33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0" fontId="4" fillId="0" borderId="62" xfId="0" applyFont="1" applyBorder="1" applyAlignment="1">
      <alignment horizontal="center" vertical="top" wrapText="1"/>
    </xf>
    <xf numFmtId="0" fontId="4" fillId="2" borderId="63" xfId="0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63" xfId="0" applyFont="1" applyBorder="1" applyAlignment="1">
      <alignment horizontal="left"/>
    </xf>
    <xf numFmtId="0" fontId="5" fillId="0" borderId="63" xfId="0" applyFont="1" applyBorder="1" applyAlignment="1">
      <alignment/>
    </xf>
    <xf numFmtId="0" fontId="17" fillId="0" borderId="8" xfId="0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4" fillId="0" borderId="35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4" fillId="2" borderId="29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" borderId="63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9"/>
  <sheetViews>
    <sheetView tabSelected="1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8.57421875" style="4" customWidth="1"/>
    <col min="2" max="2" width="14.7109375" style="4" customWidth="1"/>
    <col min="3" max="3" width="28.140625" style="4" customWidth="1"/>
    <col min="4" max="4" width="4.7109375" style="4" customWidth="1"/>
    <col min="5" max="5" width="5.00390625" style="4" customWidth="1"/>
    <col min="6" max="6" width="4.7109375" style="4" customWidth="1"/>
    <col min="7" max="7" width="3.421875" style="4" bestFit="1" customWidth="1"/>
    <col min="8" max="8" width="3.28125" style="4" customWidth="1"/>
    <col min="9" max="9" width="3.00390625" style="4" bestFit="1" customWidth="1"/>
    <col min="10" max="10" width="4.57421875" style="4" bestFit="1" customWidth="1"/>
    <col min="11" max="11" width="3.140625" style="4" customWidth="1"/>
    <col min="12" max="12" width="3.57421875" style="4" bestFit="1" customWidth="1"/>
    <col min="13" max="13" width="3.28125" style="4" customWidth="1"/>
    <col min="14" max="14" width="3.00390625" style="4" bestFit="1" customWidth="1"/>
    <col min="15" max="15" width="3.7109375" style="4" bestFit="1" customWidth="1"/>
    <col min="16" max="16" width="3.57421875" style="4" bestFit="1" customWidth="1"/>
    <col min="17" max="17" width="3.421875" style="4" bestFit="1" customWidth="1"/>
    <col min="18" max="18" width="3.57421875" style="4" customWidth="1"/>
    <col min="19" max="19" width="3.00390625" style="4" bestFit="1" customWidth="1"/>
    <col min="20" max="21" width="3.57421875" style="4" bestFit="1" customWidth="1"/>
    <col min="22" max="22" width="3.421875" style="4" bestFit="1" customWidth="1"/>
    <col min="23" max="23" width="3.7109375" style="4" customWidth="1"/>
    <col min="24" max="24" width="3.00390625" style="4" bestFit="1" customWidth="1"/>
    <col min="25" max="25" width="3.57421875" style="4" bestFit="1" customWidth="1"/>
    <col min="26" max="28" width="5.7109375" style="4" customWidth="1"/>
    <col min="29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188" t="s">
        <v>0</v>
      </c>
      <c r="H1" s="189"/>
      <c r="I1" s="189"/>
      <c r="J1" s="189"/>
      <c r="K1" s="189"/>
      <c r="L1" s="189"/>
      <c r="M1" s="189"/>
      <c r="N1" s="189"/>
      <c r="O1" s="2"/>
    </row>
    <row r="2" spans="1:35" s="2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I2" s="71"/>
    </row>
    <row r="3" spans="1:29" s="22" customFormat="1" ht="12.75" customHeight="1" thickBot="1">
      <c r="A3" s="198" t="s">
        <v>80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" t="s">
        <v>48</v>
      </c>
      <c r="AA3" s="1"/>
      <c r="AB3" s="1"/>
      <c r="AC3" s="70"/>
    </row>
    <row r="4" spans="1:241" s="77" customFormat="1" ht="12.75" customHeight="1" thickBot="1">
      <c r="A4" s="186" t="s">
        <v>38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47"/>
      <c r="AA4" s="47"/>
      <c r="AB4" s="117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</row>
    <row r="5" spans="1:28" s="61" customFormat="1" ht="12.75" customHeight="1" thickBot="1">
      <c r="A5" s="182" t="s">
        <v>1</v>
      </c>
      <c r="B5" s="184" t="s">
        <v>2</v>
      </c>
      <c r="C5" s="184" t="s">
        <v>3</v>
      </c>
      <c r="D5" s="200" t="s">
        <v>4</v>
      </c>
      <c r="E5" s="202" t="s">
        <v>29</v>
      </c>
      <c r="F5" s="190" t="s">
        <v>5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 t="s">
        <v>6</v>
      </c>
      <c r="AA5" s="193"/>
      <c r="AB5" s="194"/>
    </row>
    <row r="6" spans="1:29" s="61" customFormat="1" ht="12.75" customHeight="1" thickBot="1">
      <c r="A6" s="183"/>
      <c r="B6" s="185"/>
      <c r="C6" s="185"/>
      <c r="D6" s="201"/>
      <c r="E6" s="203"/>
      <c r="F6" s="73"/>
      <c r="G6" s="74"/>
      <c r="H6" s="74" t="s">
        <v>7</v>
      </c>
      <c r="I6" s="74"/>
      <c r="J6" s="75"/>
      <c r="K6" s="74"/>
      <c r="L6" s="74"/>
      <c r="M6" s="74" t="s">
        <v>8</v>
      </c>
      <c r="N6" s="74"/>
      <c r="O6" s="75"/>
      <c r="P6" s="74"/>
      <c r="Q6" s="74"/>
      <c r="R6" s="76" t="s">
        <v>9</v>
      </c>
      <c r="S6" s="74"/>
      <c r="T6" s="75"/>
      <c r="U6" s="74"/>
      <c r="V6" s="74"/>
      <c r="W6" s="76" t="s">
        <v>10</v>
      </c>
      <c r="X6" s="74"/>
      <c r="Y6" s="75"/>
      <c r="Z6" s="195"/>
      <c r="AA6" s="196"/>
      <c r="AB6" s="197"/>
      <c r="AC6" s="72"/>
    </row>
    <row r="7" spans="1:40" s="61" customFormat="1" ht="12.75" customHeight="1" thickBot="1">
      <c r="A7" s="62"/>
      <c r="B7" s="63"/>
      <c r="C7" s="64"/>
      <c r="D7" s="141"/>
      <c r="E7" s="66"/>
      <c r="F7" s="64" t="s">
        <v>14</v>
      </c>
      <c r="G7" s="64" t="s">
        <v>15</v>
      </c>
      <c r="H7" s="64" t="s">
        <v>16</v>
      </c>
      <c r="I7" s="64" t="s">
        <v>17</v>
      </c>
      <c r="J7" s="67" t="s">
        <v>18</v>
      </c>
      <c r="K7" s="65" t="s">
        <v>14</v>
      </c>
      <c r="L7" s="64" t="s">
        <v>15</v>
      </c>
      <c r="M7" s="64" t="s">
        <v>16</v>
      </c>
      <c r="N7" s="64" t="s">
        <v>17</v>
      </c>
      <c r="O7" s="68" t="s">
        <v>18</v>
      </c>
      <c r="P7" s="64" t="s">
        <v>14</v>
      </c>
      <c r="Q7" s="64" t="s">
        <v>15</v>
      </c>
      <c r="R7" s="64" t="s">
        <v>16</v>
      </c>
      <c r="S7" s="64" t="s">
        <v>17</v>
      </c>
      <c r="T7" s="67" t="s">
        <v>18</v>
      </c>
      <c r="U7" s="65" t="s">
        <v>14</v>
      </c>
      <c r="V7" s="64" t="s">
        <v>15</v>
      </c>
      <c r="W7" s="64" t="s">
        <v>16</v>
      </c>
      <c r="X7" s="64" t="s">
        <v>17</v>
      </c>
      <c r="Y7" s="68" t="s">
        <v>18</v>
      </c>
      <c r="Z7" s="179"/>
      <c r="AA7" s="180"/>
      <c r="AB7" s="181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pans="1:28" s="11" customFormat="1" ht="12.75" customHeight="1" thickBot="1">
      <c r="A8" s="204" t="s">
        <v>19</v>
      </c>
      <c r="B8" s="205"/>
      <c r="C8" s="206"/>
      <c r="D8" s="53">
        <f aca="true" t="shared" si="0" ref="D8:Y8">SUM(D9:D13)</f>
        <v>23</v>
      </c>
      <c r="E8" s="9">
        <f t="shared" si="0"/>
        <v>28</v>
      </c>
      <c r="F8" s="17">
        <f t="shared" si="0"/>
        <v>9</v>
      </c>
      <c r="G8" s="17">
        <f t="shared" si="0"/>
        <v>5</v>
      </c>
      <c r="H8" s="17">
        <f t="shared" si="0"/>
        <v>1</v>
      </c>
      <c r="I8" s="17">
        <f t="shared" si="0"/>
        <v>0</v>
      </c>
      <c r="J8" s="17">
        <f t="shared" si="0"/>
        <v>18</v>
      </c>
      <c r="K8" s="17">
        <f t="shared" si="0"/>
        <v>4</v>
      </c>
      <c r="L8" s="17">
        <f t="shared" si="0"/>
        <v>4</v>
      </c>
      <c r="M8" s="17">
        <f t="shared" si="0"/>
        <v>0</v>
      </c>
      <c r="N8" s="17">
        <f t="shared" si="0"/>
        <v>0</v>
      </c>
      <c r="O8" s="17">
        <f t="shared" si="0"/>
        <v>10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8"/>
      <c r="AA8" s="19"/>
      <c r="AB8" s="20"/>
    </row>
    <row r="9" spans="1:28" s="12" customFormat="1" ht="12.75" customHeight="1" thickBot="1" thickTop="1">
      <c r="A9" s="119" t="s">
        <v>7</v>
      </c>
      <c r="B9" s="121" t="s">
        <v>95</v>
      </c>
      <c r="C9" s="126" t="s">
        <v>49</v>
      </c>
      <c r="D9" s="159">
        <f>SUM(F9:Y9)-E9</f>
        <v>7</v>
      </c>
      <c r="E9" s="124">
        <f>J9+O9+T9+Y9</f>
        <v>8</v>
      </c>
      <c r="F9" s="79">
        <v>4</v>
      </c>
      <c r="G9" s="80">
        <v>3</v>
      </c>
      <c r="H9" s="80">
        <v>0</v>
      </c>
      <c r="I9" s="80" t="s">
        <v>30</v>
      </c>
      <c r="J9" s="81">
        <v>8</v>
      </c>
      <c r="K9" s="82"/>
      <c r="L9" s="80"/>
      <c r="M9" s="80"/>
      <c r="N9" s="80"/>
      <c r="O9" s="83"/>
      <c r="P9" s="79"/>
      <c r="Q9" s="80"/>
      <c r="R9" s="80"/>
      <c r="S9" s="80"/>
      <c r="T9" s="81"/>
      <c r="U9" s="82"/>
      <c r="V9" s="80"/>
      <c r="W9" s="80"/>
      <c r="X9" s="80"/>
      <c r="Y9" s="83"/>
      <c r="Z9" s="129"/>
      <c r="AA9" s="130"/>
      <c r="AB9" s="131"/>
    </row>
    <row r="10" spans="1:28" s="12" customFormat="1" ht="12.75" customHeight="1" thickBot="1">
      <c r="A10" s="119" t="s">
        <v>8</v>
      </c>
      <c r="B10" s="122" t="s">
        <v>96</v>
      </c>
      <c r="C10" s="122" t="s">
        <v>50</v>
      </c>
      <c r="D10" s="159">
        <f>SUM(F10:Y10)-E10</f>
        <v>5</v>
      </c>
      <c r="E10" s="124">
        <f>J10+O10+T10+Y10</f>
        <v>6</v>
      </c>
      <c r="F10" s="79">
        <v>3</v>
      </c>
      <c r="G10" s="80">
        <v>2</v>
      </c>
      <c r="H10" s="80">
        <v>0</v>
      </c>
      <c r="I10" s="80" t="s">
        <v>30</v>
      </c>
      <c r="J10" s="81">
        <v>6</v>
      </c>
      <c r="K10" s="82"/>
      <c r="L10" s="80"/>
      <c r="M10" s="80"/>
      <c r="N10" s="80"/>
      <c r="O10" s="83"/>
      <c r="P10" s="79"/>
      <c r="Q10" s="80"/>
      <c r="R10" s="80"/>
      <c r="S10" s="80"/>
      <c r="T10" s="81"/>
      <c r="U10" s="82"/>
      <c r="V10" s="80"/>
      <c r="W10" s="80"/>
      <c r="X10" s="80"/>
      <c r="Y10" s="83"/>
      <c r="Z10" s="48"/>
      <c r="AA10" s="84"/>
      <c r="AB10" s="85"/>
    </row>
    <row r="11" spans="1:28" s="12" customFormat="1" ht="12.75" customHeight="1" thickBot="1">
      <c r="A11" s="119" t="s">
        <v>9</v>
      </c>
      <c r="B11" s="122" t="s">
        <v>97</v>
      </c>
      <c r="C11" s="122" t="s">
        <v>39</v>
      </c>
      <c r="D11" s="159">
        <f>SUM(F11:Y11)-E11</f>
        <v>3</v>
      </c>
      <c r="E11" s="124">
        <f>J11+O11+T11+Y11</f>
        <v>4</v>
      </c>
      <c r="F11" s="86">
        <v>2</v>
      </c>
      <c r="G11" s="87">
        <v>0</v>
      </c>
      <c r="H11" s="87">
        <v>1</v>
      </c>
      <c r="I11" s="87" t="s">
        <v>28</v>
      </c>
      <c r="J11" s="88">
        <v>4</v>
      </c>
      <c r="K11" s="89"/>
      <c r="L11" s="87"/>
      <c r="M11" s="87"/>
      <c r="N11" s="87"/>
      <c r="O11" s="90"/>
      <c r="P11" s="86"/>
      <c r="Q11" s="87"/>
      <c r="R11" s="87"/>
      <c r="S11" s="87"/>
      <c r="T11" s="88"/>
      <c r="U11" s="89"/>
      <c r="V11" s="87"/>
      <c r="W11" s="87"/>
      <c r="X11" s="87"/>
      <c r="Y11" s="90"/>
      <c r="Z11" s="91"/>
      <c r="AA11" s="92"/>
      <c r="AB11" s="93"/>
    </row>
    <row r="12" spans="1:28" s="12" customFormat="1" ht="12.75" customHeight="1" thickBot="1">
      <c r="A12" s="119" t="s">
        <v>10</v>
      </c>
      <c r="B12" s="120" t="s">
        <v>98</v>
      </c>
      <c r="C12" s="122" t="s">
        <v>40</v>
      </c>
      <c r="D12" s="159">
        <f>SUM(F12:Y12)-E12</f>
        <v>4</v>
      </c>
      <c r="E12" s="124">
        <f>J12+O12+T12+Y12</f>
        <v>5</v>
      </c>
      <c r="F12" s="86"/>
      <c r="G12" s="87"/>
      <c r="H12" s="87"/>
      <c r="I12" s="87"/>
      <c r="J12" s="88"/>
      <c r="K12" s="94">
        <v>2</v>
      </c>
      <c r="L12" s="95">
        <v>2</v>
      </c>
      <c r="M12" s="95">
        <v>0</v>
      </c>
      <c r="N12" s="95" t="s">
        <v>30</v>
      </c>
      <c r="O12" s="96">
        <v>5</v>
      </c>
      <c r="P12" s="86"/>
      <c r="Q12" s="87"/>
      <c r="R12" s="87"/>
      <c r="S12" s="87"/>
      <c r="T12" s="88"/>
      <c r="U12" s="89"/>
      <c r="V12" s="87"/>
      <c r="W12" s="87"/>
      <c r="X12" s="87"/>
      <c r="Y12" s="90"/>
      <c r="Z12" s="97">
        <v>1</v>
      </c>
      <c r="AA12" s="92"/>
      <c r="AB12" s="93"/>
    </row>
    <row r="13" spans="1:28" s="12" customFormat="1" ht="12.75" customHeight="1" thickBot="1">
      <c r="A13" s="119" t="s">
        <v>11</v>
      </c>
      <c r="B13" s="120" t="s">
        <v>99</v>
      </c>
      <c r="C13" s="122" t="s">
        <v>41</v>
      </c>
      <c r="D13" s="159">
        <f>SUM(F13:Y13)-E13</f>
        <v>4</v>
      </c>
      <c r="E13" s="124">
        <f>J13+O13+T13+Y13</f>
        <v>5</v>
      </c>
      <c r="F13" s="86"/>
      <c r="G13" s="87"/>
      <c r="H13" s="87"/>
      <c r="I13" s="87"/>
      <c r="J13" s="88"/>
      <c r="K13" s="94">
        <v>2</v>
      </c>
      <c r="L13" s="95">
        <v>2</v>
      </c>
      <c r="M13" s="95">
        <v>0</v>
      </c>
      <c r="N13" s="95" t="s">
        <v>28</v>
      </c>
      <c r="O13" s="96">
        <v>5</v>
      </c>
      <c r="P13" s="86"/>
      <c r="Q13" s="87"/>
      <c r="R13" s="87"/>
      <c r="S13" s="87"/>
      <c r="T13" s="88"/>
      <c r="U13" s="89"/>
      <c r="V13" s="87"/>
      <c r="W13" s="87"/>
      <c r="X13" s="87"/>
      <c r="Y13" s="90"/>
      <c r="Z13" s="97"/>
      <c r="AA13" s="98"/>
      <c r="AB13" s="99"/>
    </row>
    <row r="14" spans="1:28" s="7" customFormat="1" ht="12.75" customHeight="1" thickBot="1">
      <c r="A14" s="204" t="s">
        <v>33</v>
      </c>
      <c r="B14" s="205"/>
      <c r="C14" s="206"/>
      <c r="D14" s="53">
        <f aca="true" t="shared" si="1" ref="D14:Y14">SUM(D15:D18)</f>
        <v>9</v>
      </c>
      <c r="E14" s="158">
        <f t="shared" si="1"/>
        <v>10</v>
      </c>
      <c r="F14" s="9">
        <f t="shared" si="1"/>
        <v>8</v>
      </c>
      <c r="G14" s="15">
        <f t="shared" si="1"/>
        <v>1</v>
      </c>
      <c r="H14" s="15">
        <f t="shared" si="1"/>
        <v>0</v>
      </c>
      <c r="I14" s="15">
        <f t="shared" si="1"/>
        <v>0</v>
      </c>
      <c r="J14" s="16">
        <f t="shared" si="1"/>
        <v>10</v>
      </c>
      <c r="K14" s="13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4">
        <f t="shared" si="1"/>
        <v>0</v>
      </c>
      <c r="P14" s="9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6">
        <f t="shared" si="1"/>
        <v>0</v>
      </c>
      <c r="U14" s="13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4">
        <f t="shared" si="1"/>
        <v>0</v>
      </c>
      <c r="Z14" s="9"/>
      <c r="AA14" s="15"/>
      <c r="AB14" s="21"/>
    </row>
    <row r="15" spans="1:28" s="7" customFormat="1" ht="25.5" customHeight="1" thickBot="1" thickTop="1">
      <c r="A15" s="125" t="s">
        <v>12</v>
      </c>
      <c r="B15" s="121" t="s">
        <v>100</v>
      </c>
      <c r="C15" s="126" t="s">
        <v>73</v>
      </c>
      <c r="D15" s="123">
        <f>SUM(F15:Y15)-E15</f>
        <v>2</v>
      </c>
      <c r="E15" s="123">
        <f>J15+O15+T15+Y15</f>
        <v>2</v>
      </c>
      <c r="F15" s="100">
        <v>2</v>
      </c>
      <c r="G15" s="30">
        <v>0</v>
      </c>
      <c r="H15" s="30">
        <v>0</v>
      </c>
      <c r="I15" s="30" t="s">
        <v>28</v>
      </c>
      <c r="J15" s="32">
        <v>2</v>
      </c>
      <c r="K15" s="29"/>
      <c r="L15" s="30"/>
      <c r="M15" s="30"/>
      <c r="N15" s="30"/>
      <c r="O15" s="27"/>
      <c r="P15" s="100"/>
      <c r="Q15" s="30"/>
      <c r="R15" s="30"/>
      <c r="S15" s="30"/>
      <c r="T15" s="32"/>
      <c r="U15" s="29"/>
      <c r="V15" s="30"/>
      <c r="W15" s="30"/>
      <c r="X15" s="30"/>
      <c r="Y15" s="31"/>
      <c r="Z15" s="132"/>
      <c r="AA15" s="133"/>
      <c r="AB15" s="134"/>
    </row>
    <row r="16" spans="1:28" s="7" customFormat="1" ht="12.75" customHeight="1" thickBot="1">
      <c r="A16" s="125" t="s">
        <v>13</v>
      </c>
      <c r="B16" s="120" t="s">
        <v>101</v>
      </c>
      <c r="C16" s="122" t="s">
        <v>52</v>
      </c>
      <c r="D16" s="123">
        <f>SUM(F16:Y16)-E16</f>
        <v>3</v>
      </c>
      <c r="E16" s="123">
        <f>J16+O16+T16+Y16</f>
        <v>3</v>
      </c>
      <c r="F16" s="100">
        <v>2</v>
      </c>
      <c r="G16" s="30">
        <v>1</v>
      </c>
      <c r="H16" s="30">
        <v>0</v>
      </c>
      <c r="I16" s="30" t="s">
        <v>30</v>
      </c>
      <c r="J16" s="32">
        <v>3</v>
      </c>
      <c r="K16" s="29"/>
      <c r="L16" s="30"/>
      <c r="M16" s="30"/>
      <c r="N16" s="32"/>
      <c r="O16" s="31"/>
      <c r="P16" s="100"/>
      <c r="Q16" s="30"/>
      <c r="R16" s="30"/>
      <c r="S16" s="30"/>
      <c r="T16" s="32"/>
      <c r="U16" s="29"/>
      <c r="V16" s="30"/>
      <c r="W16" s="30"/>
      <c r="X16" s="30"/>
      <c r="Y16" s="31"/>
      <c r="Z16" s="10"/>
      <c r="AA16" s="101"/>
      <c r="AB16" s="44"/>
    </row>
    <row r="17" spans="1:28" s="7" customFormat="1" ht="12.75" customHeight="1" thickBot="1">
      <c r="A17" s="125" t="s">
        <v>57</v>
      </c>
      <c r="B17" s="120" t="s">
        <v>102</v>
      </c>
      <c r="C17" s="122" t="s">
        <v>51</v>
      </c>
      <c r="D17" s="123">
        <f>SUM(F17:Y17)-E17</f>
        <v>2</v>
      </c>
      <c r="E17" s="123">
        <f>J17+O17+T17+Y17</f>
        <v>2</v>
      </c>
      <c r="F17" s="57">
        <v>2</v>
      </c>
      <c r="G17" s="34">
        <v>0</v>
      </c>
      <c r="H17" s="34">
        <v>0</v>
      </c>
      <c r="I17" s="34" t="s">
        <v>28</v>
      </c>
      <c r="J17" s="36">
        <v>2</v>
      </c>
      <c r="K17" s="33"/>
      <c r="L17" s="34"/>
      <c r="M17" s="34"/>
      <c r="N17" s="36"/>
      <c r="O17" s="35"/>
      <c r="P17" s="57"/>
      <c r="Q17" s="34"/>
      <c r="R17" s="34"/>
      <c r="S17" s="34"/>
      <c r="T17" s="36"/>
      <c r="U17" s="33"/>
      <c r="V17" s="34"/>
      <c r="W17" s="34"/>
      <c r="X17" s="34"/>
      <c r="Y17" s="35"/>
      <c r="Z17" s="40"/>
      <c r="AA17" s="37"/>
      <c r="AB17" s="58"/>
    </row>
    <row r="18" spans="1:33" s="7" customFormat="1" ht="12.75" customHeight="1" thickBot="1">
      <c r="A18" s="125" t="s">
        <v>58</v>
      </c>
      <c r="B18" s="120" t="s">
        <v>103</v>
      </c>
      <c r="C18" s="122" t="s">
        <v>47</v>
      </c>
      <c r="D18" s="123">
        <f>SUM(F18:Y18)-E18</f>
        <v>2</v>
      </c>
      <c r="E18" s="123">
        <f>J18+O18+T18+Y18</f>
        <v>3</v>
      </c>
      <c r="F18" s="57">
        <v>2</v>
      </c>
      <c r="G18" s="34">
        <v>0</v>
      </c>
      <c r="H18" s="34">
        <v>0</v>
      </c>
      <c r="I18" s="34" t="s">
        <v>28</v>
      </c>
      <c r="J18" s="36">
        <v>3</v>
      </c>
      <c r="K18" s="33"/>
      <c r="L18" s="34"/>
      <c r="M18" s="34"/>
      <c r="N18" s="36"/>
      <c r="O18" s="31"/>
      <c r="P18" s="57"/>
      <c r="Q18" s="34"/>
      <c r="R18" s="34"/>
      <c r="S18" s="34"/>
      <c r="T18" s="36"/>
      <c r="U18" s="33"/>
      <c r="V18" s="34"/>
      <c r="W18" s="34"/>
      <c r="X18" s="34"/>
      <c r="Y18" s="35"/>
      <c r="Z18" s="40"/>
      <c r="AA18" s="37"/>
      <c r="AB18" s="58"/>
      <c r="AG18" s="8"/>
    </row>
    <row r="19" spans="1:28" s="7" customFormat="1" ht="12.75" customHeight="1" thickBot="1">
      <c r="A19" s="207" t="s">
        <v>34</v>
      </c>
      <c r="B19" s="208"/>
      <c r="C19" s="209"/>
      <c r="D19" s="53">
        <f>SUM(D20:D27)</f>
        <v>22</v>
      </c>
      <c r="E19" s="53">
        <f>SUM(E20:E27)</f>
        <v>24</v>
      </c>
      <c r="F19" s="160">
        <f aca="true" t="shared" si="2" ref="F19:Y19">SUM(F20:F27)</f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15</v>
      </c>
      <c r="L19" s="16">
        <f t="shared" si="2"/>
        <v>0</v>
      </c>
      <c r="M19" s="16">
        <f t="shared" si="2"/>
        <v>3</v>
      </c>
      <c r="N19" s="16">
        <f t="shared" si="2"/>
        <v>0</v>
      </c>
      <c r="O19" s="16">
        <f t="shared" si="2"/>
        <v>20</v>
      </c>
      <c r="P19" s="16">
        <f t="shared" si="2"/>
        <v>2</v>
      </c>
      <c r="Q19" s="16">
        <f t="shared" si="2"/>
        <v>0</v>
      </c>
      <c r="R19" s="16">
        <f t="shared" si="2"/>
        <v>2</v>
      </c>
      <c r="S19" s="16">
        <f t="shared" si="2"/>
        <v>0</v>
      </c>
      <c r="T19" s="16">
        <f t="shared" si="2"/>
        <v>4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9"/>
      <c r="AA19" s="15"/>
      <c r="AB19" s="21"/>
    </row>
    <row r="20" spans="1:28" s="11" customFormat="1" ht="12.75" customHeight="1" thickBot="1">
      <c r="A20" s="125" t="s">
        <v>59</v>
      </c>
      <c r="B20" s="127" t="s">
        <v>104</v>
      </c>
      <c r="C20" s="126" t="s">
        <v>42</v>
      </c>
      <c r="D20" s="123">
        <f>SUM(F20:Y20)-E20</f>
        <v>4</v>
      </c>
      <c r="E20" s="124">
        <f>J20+O20+T20+Y20</f>
        <v>5</v>
      </c>
      <c r="F20" s="57"/>
      <c r="G20" s="34"/>
      <c r="H20" s="34"/>
      <c r="I20" s="34"/>
      <c r="J20" s="36"/>
      <c r="K20" s="33">
        <v>2</v>
      </c>
      <c r="L20" s="34">
        <v>0</v>
      </c>
      <c r="M20" s="34">
        <v>2</v>
      </c>
      <c r="N20" s="34" t="s">
        <v>28</v>
      </c>
      <c r="O20" s="35">
        <v>5</v>
      </c>
      <c r="P20" s="57"/>
      <c r="Q20" s="34"/>
      <c r="R20" s="34"/>
      <c r="S20" s="34"/>
      <c r="T20" s="36"/>
      <c r="U20" s="33"/>
      <c r="V20" s="34"/>
      <c r="W20" s="34"/>
      <c r="X20" s="34"/>
      <c r="Y20" s="35"/>
      <c r="Z20" s="40">
        <v>2</v>
      </c>
      <c r="AA20" s="37"/>
      <c r="AB20" s="58"/>
    </row>
    <row r="21" spans="1:28" s="7" customFormat="1" ht="14.25" customHeight="1" thickBot="1">
      <c r="A21" s="125" t="s">
        <v>60</v>
      </c>
      <c r="B21" s="118" t="s">
        <v>105</v>
      </c>
      <c r="C21" s="122" t="s">
        <v>74</v>
      </c>
      <c r="D21" s="123">
        <f aca="true" t="shared" si="3" ref="D21:D27">SUM(F21:Y21)-E21</f>
        <v>2</v>
      </c>
      <c r="E21" s="124">
        <f aca="true" t="shared" si="4" ref="E21:E27">J21+O21+T21+Y21</f>
        <v>2</v>
      </c>
      <c r="F21" s="100"/>
      <c r="G21" s="30"/>
      <c r="H21" s="30"/>
      <c r="I21" s="30"/>
      <c r="J21" s="32"/>
      <c r="K21" s="29">
        <v>2</v>
      </c>
      <c r="L21" s="30">
        <v>0</v>
      </c>
      <c r="M21" s="30">
        <v>0</v>
      </c>
      <c r="N21" s="30" t="s">
        <v>28</v>
      </c>
      <c r="O21" s="31">
        <v>2</v>
      </c>
      <c r="P21" s="102"/>
      <c r="Q21" s="103"/>
      <c r="R21" s="103"/>
      <c r="S21" s="103"/>
      <c r="T21" s="104"/>
      <c r="U21" s="105"/>
      <c r="V21" s="103"/>
      <c r="W21" s="103"/>
      <c r="X21" s="103"/>
      <c r="Y21" s="106"/>
      <c r="Z21" s="42"/>
      <c r="AA21" s="107"/>
      <c r="AB21" s="43"/>
    </row>
    <row r="22" spans="1:28" s="7" customFormat="1" ht="12.75" customHeight="1" thickBot="1">
      <c r="A22" s="125" t="s">
        <v>20</v>
      </c>
      <c r="B22" s="118" t="s">
        <v>106</v>
      </c>
      <c r="C22" s="122" t="s">
        <v>43</v>
      </c>
      <c r="D22" s="123">
        <f t="shared" si="3"/>
        <v>2</v>
      </c>
      <c r="E22" s="124">
        <f t="shared" si="4"/>
        <v>2</v>
      </c>
      <c r="F22" s="100"/>
      <c r="G22" s="30"/>
      <c r="H22" s="30"/>
      <c r="I22" s="30"/>
      <c r="J22" s="32"/>
      <c r="K22" s="29">
        <v>2</v>
      </c>
      <c r="L22" s="30">
        <v>0</v>
      </c>
      <c r="M22" s="30">
        <v>0</v>
      </c>
      <c r="N22" s="30" t="s">
        <v>28</v>
      </c>
      <c r="O22" s="31">
        <v>2</v>
      </c>
      <c r="P22" s="102"/>
      <c r="Q22" s="103"/>
      <c r="R22" s="103"/>
      <c r="S22" s="103"/>
      <c r="T22" s="104"/>
      <c r="U22" s="105"/>
      <c r="V22" s="103"/>
      <c r="W22" s="103"/>
      <c r="X22" s="103"/>
      <c r="Y22" s="106"/>
      <c r="Z22" s="42">
        <v>1</v>
      </c>
      <c r="AA22" s="107"/>
      <c r="AB22" s="43"/>
    </row>
    <row r="23" spans="1:28" s="7" customFormat="1" ht="12.75" customHeight="1" thickBot="1">
      <c r="A23" s="125" t="s">
        <v>21</v>
      </c>
      <c r="B23" s="118" t="s">
        <v>107</v>
      </c>
      <c r="C23" s="122" t="s">
        <v>76</v>
      </c>
      <c r="D23" s="123">
        <f t="shared" si="3"/>
        <v>2</v>
      </c>
      <c r="E23" s="124">
        <f t="shared" si="4"/>
        <v>2</v>
      </c>
      <c r="F23" s="57"/>
      <c r="G23" s="34"/>
      <c r="H23" s="34"/>
      <c r="I23" s="34"/>
      <c r="J23" s="36"/>
      <c r="K23" s="33">
        <v>2</v>
      </c>
      <c r="L23" s="34">
        <v>0</v>
      </c>
      <c r="M23" s="34">
        <v>0</v>
      </c>
      <c r="N23" s="34" t="s">
        <v>30</v>
      </c>
      <c r="O23" s="35">
        <v>2</v>
      </c>
      <c r="P23" s="108"/>
      <c r="Q23" s="109"/>
      <c r="R23" s="109"/>
      <c r="S23" s="109"/>
      <c r="T23" s="110"/>
      <c r="U23" s="111"/>
      <c r="V23" s="109"/>
      <c r="W23" s="109"/>
      <c r="X23" s="109"/>
      <c r="Y23" s="112"/>
      <c r="Z23" s="40"/>
      <c r="AA23" s="37"/>
      <c r="AB23" s="58"/>
    </row>
    <row r="24" spans="1:28" s="7" customFormat="1" ht="12.75" customHeight="1" thickBot="1">
      <c r="A24" s="125" t="s">
        <v>22</v>
      </c>
      <c r="B24" s="118" t="s">
        <v>108</v>
      </c>
      <c r="C24" s="122" t="s">
        <v>44</v>
      </c>
      <c r="D24" s="123">
        <f t="shared" si="3"/>
        <v>3</v>
      </c>
      <c r="E24" s="124">
        <f t="shared" si="4"/>
        <v>3</v>
      </c>
      <c r="F24" s="57"/>
      <c r="G24" s="34"/>
      <c r="H24" s="34"/>
      <c r="I24" s="34"/>
      <c r="J24" s="36"/>
      <c r="K24" s="33">
        <v>2</v>
      </c>
      <c r="L24" s="34">
        <v>0</v>
      </c>
      <c r="M24" s="34">
        <v>1</v>
      </c>
      <c r="N24" s="34" t="s">
        <v>30</v>
      </c>
      <c r="O24" s="35">
        <v>3</v>
      </c>
      <c r="P24" s="108"/>
      <c r="Q24" s="109"/>
      <c r="R24" s="109"/>
      <c r="S24" s="109"/>
      <c r="T24" s="110"/>
      <c r="U24" s="111"/>
      <c r="V24" s="109"/>
      <c r="W24" s="109"/>
      <c r="X24" s="109"/>
      <c r="Y24" s="112"/>
      <c r="Z24" s="40"/>
      <c r="AA24" s="37"/>
      <c r="AB24" s="58"/>
    </row>
    <row r="25" spans="1:28" s="7" customFormat="1" ht="12.75" customHeight="1" thickBot="1">
      <c r="A25" s="125" t="s">
        <v>23</v>
      </c>
      <c r="B25" s="118" t="s">
        <v>109</v>
      </c>
      <c r="C25" s="122" t="s">
        <v>45</v>
      </c>
      <c r="D25" s="123">
        <f t="shared" si="3"/>
        <v>2</v>
      </c>
      <c r="E25" s="124">
        <f t="shared" si="4"/>
        <v>3</v>
      </c>
      <c r="F25" s="57"/>
      <c r="G25" s="34"/>
      <c r="H25" s="34"/>
      <c r="I25" s="34"/>
      <c r="J25" s="36"/>
      <c r="K25" s="33">
        <v>2</v>
      </c>
      <c r="L25" s="34">
        <v>0</v>
      </c>
      <c r="M25" s="34">
        <v>0</v>
      </c>
      <c r="N25" s="34" t="s">
        <v>28</v>
      </c>
      <c r="O25" s="35">
        <v>3</v>
      </c>
      <c r="P25" s="108"/>
      <c r="Q25" s="109"/>
      <c r="R25" s="109"/>
      <c r="S25" s="109"/>
      <c r="T25" s="110"/>
      <c r="U25" s="111"/>
      <c r="V25" s="109"/>
      <c r="W25" s="109"/>
      <c r="X25" s="109"/>
      <c r="Y25" s="112"/>
      <c r="Z25" s="40"/>
      <c r="AA25" s="37"/>
      <c r="AB25" s="58"/>
    </row>
    <row r="26" spans="1:28" s="7" customFormat="1" ht="24.75" customHeight="1" thickBot="1">
      <c r="A26" s="125" t="s">
        <v>24</v>
      </c>
      <c r="B26" s="168" t="s">
        <v>110</v>
      </c>
      <c r="C26" s="122" t="s">
        <v>77</v>
      </c>
      <c r="D26" s="123">
        <f t="shared" si="3"/>
        <v>3</v>
      </c>
      <c r="E26" s="124">
        <f t="shared" si="4"/>
        <v>3</v>
      </c>
      <c r="F26" s="57"/>
      <c r="G26" s="34"/>
      <c r="H26" s="34"/>
      <c r="I26" s="34"/>
      <c r="J26" s="36"/>
      <c r="K26" s="33">
        <v>3</v>
      </c>
      <c r="L26" s="34">
        <v>0</v>
      </c>
      <c r="M26" s="34">
        <v>0</v>
      </c>
      <c r="N26" s="34" t="s">
        <v>30</v>
      </c>
      <c r="O26" s="35">
        <v>3</v>
      </c>
      <c r="P26" s="108"/>
      <c r="Q26" s="109"/>
      <c r="R26" s="109"/>
      <c r="S26" s="109"/>
      <c r="T26" s="110"/>
      <c r="U26" s="111"/>
      <c r="V26" s="109"/>
      <c r="W26" s="109"/>
      <c r="X26" s="109"/>
      <c r="Y26" s="112"/>
      <c r="Z26" s="40"/>
      <c r="AA26" s="37"/>
      <c r="AB26" s="58"/>
    </row>
    <row r="27" spans="1:28" s="7" customFormat="1" ht="12.75" customHeight="1" thickBot="1">
      <c r="A27" s="125" t="s">
        <v>61</v>
      </c>
      <c r="B27" s="118" t="s">
        <v>127</v>
      </c>
      <c r="C27" s="122" t="s">
        <v>75</v>
      </c>
      <c r="D27" s="123">
        <f t="shared" si="3"/>
        <v>4</v>
      </c>
      <c r="E27" s="124">
        <f t="shared" si="4"/>
        <v>4</v>
      </c>
      <c r="F27" s="57"/>
      <c r="G27" s="34"/>
      <c r="H27" s="34"/>
      <c r="I27" s="34"/>
      <c r="J27" s="36"/>
      <c r="K27" s="33"/>
      <c r="L27" s="34"/>
      <c r="M27" s="34"/>
      <c r="N27" s="34"/>
      <c r="O27" s="35"/>
      <c r="P27" s="108">
        <v>2</v>
      </c>
      <c r="Q27" s="109">
        <v>0</v>
      </c>
      <c r="R27" s="109">
        <v>2</v>
      </c>
      <c r="S27" s="109" t="s">
        <v>30</v>
      </c>
      <c r="T27" s="110">
        <v>4</v>
      </c>
      <c r="U27" s="111"/>
      <c r="V27" s="109"/>
      <c r="W27" s="109"/>
      <c r="X27" s="109"/>
      <c r="Y27" s="112"/>
      <c r="Z27" s="40">
        <v>11</v>
      </c>
      <c r="AA27" s="37"/>
      <c r="AB27" s="58"/>
    </row>
    <row r="28" spans="1:28" s="7" customFormat="1" ht="12.75" customHeight="1" thickBot="1">
      <c r="A28" s="207" t="s">
        <v>35</v>
      </c>
      <c r="B28" s="208"/>
      <c r="C28" s="209"/>
      <c r="D28" s="162">
        <f>SUM(D29:D32)</f>
        <v>6</v>
      </c>
      <c r="E28" s="161">
        <f>SUM(E29:E32)</f>
        <v>6</v>
      </c>
      <c r="F28" s="9">
        <f aca="true" t="shared" si="5" ref="F28:T28">F29+F30+F31+F32</f>
        <v>2</v>
      </c>
      <c r="G28" s="9">
        <f t="shared" si="5"/>
        <v>0</v>
      </c>
      <c r="H28" s="9">
        <f t="shared" si="5"/>
        <v>0</v>
      </c>
      <c r="I28" s="9"/>
      <c r="J28" s="9">
        <f t="shared" si="5"/>
        <v>2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/>
      <c r="O28" s="9">
        <f t="shared" si="5"/>
        <v>0</v>
      </c>
      <c r="P28" s="9">
        <f t="shared" si="5"/>
        <v>4</v>
      </c>
      <c r="Q28" s="9">
        <f t="shared" si="5"/>
        <v>0</v>
      </c>
      <c r="R28" s="9">
        <f t="shared" si="5"/>
        <v>0</v>
      </c>
      <c r="S28" s="9"/>
      <c r="T28" s="9">
        <f t="shared" si="5"/>
        <v>4</v>
      </c>
      <c r="U28" s="9">
        <f>U29+U30+U31+U32</f>
        <v>0</v>
      </c>
      <c r="V28" s="9">
        <f>V29+V30+V31+V32</f>
        <v>0</v>
      </c>
      <c r="W28" s="9">
        <f>W29+W30+W31+W32</f>
        <v>0</v>
      </c>
      <c r="X28" s="9"/>
      <c r="Y28" s="9">
        <f>Y29+Y30+Y31+Y32</f>
        <v>0</v>
      </c>
      <c r="Z28" s="9"/>
      <c r="AA28" s="15"/>
      <c r="AB28" s="21"/>
    </row>
    <row r="29" spans="1:28" s="7" customFormat="1" ht="12.75" customHeight="1" thickBot="1">
      <c r="A29" s="140" t="s">
        <v>36</v>
      </c>
      <c r="B29" s="118"/>
      <c r="C29" s="126" t="s">
        <v>54</v>
      </c>
      <c r="D29" s="163">
        <f>SUM(F29:Y29)-E29</f>
        <v>2</v>
      </c>
      <c r="E29" s="123">
        <f>J29+O29+T29+Y29</f>
        <v>2</v>
      </c>
      <c r="F29" s="57">
        <v>2</v>
      </c>
      <c r="G29" s="34">
        <v>0</v>
      </c>
      <c r="H29" s="34">
        <v>0</v>
      </c>
      <c r="I29" s="34" t="s">
        <v>28</v>
      </c>
      <c r="J29" s="36">
        <v>2</v>
      </c>
      <c r="K29" s="33"/>
      <c r="L29" s="34"/>
      <c r="M29" s="34"/>
      <c r="N29" s="34"/>
      <c r="O29" s="35"/>
      <c r="P29" s="108"/>
      <c r="Q29" s="109"/>
      <c r="R29" s="109"/>
      <c r="S29" s="109"/>
      <c r="T29" s="113"/>
      <c r="U29" s="57"/>
      <c r="V29" s="34"/>
      <c r="W29" s="34"/>
      <c r="X29" s="34"/>
      <c r="Y29" s="36"/>
      <c r="Z29" s="46"/>
      <c r="AA29" s="114"/>
      <c r="AB29" s="114"/>
    </row>
    <row r="30" spans="1:28" s="7" customFormat="1" ht="12.75" customHeight="1" thickBot="1">
      <c r="A30" s="140" t="s">
        <v>25</v>
      </c>
      <c r="B30" s="118"/>
      <c r="C30" s="126" t="s">
        <v>55</v>
      </c>
      <c r="D30" s="164">
        <f>SUM(F30:Y30)-E30</f>
        <v>2</v>
      </c>
      <c r="E30" s="123">
        <f>J30+O30+T30+Y30</f>
        <v>2</v>
      </c>
      <c r="F30" s="57"/>
      <c r="G30" s="34"/>
      <c r="H30" s="34"/>
      <c r="I30" s="34"/>
      <c r="J30" s="36"/>
      <c r="K30" s="33"/>
      <c r="L30" s="34"/>
      <c r="M30" s="34"/>
      <c r="N30" s="34"/>
      <c r="O30" s="35"/>
      <c r="P30" s="108">
        <v>2</v>
      </c>
      <c r="Q30" s="109">
        <v>0</v>
      </c>
      <c r="R30" s="109">
        <v>0</v>
      </c>
      <c r="S30" s="109" t="s">
        <v>28</v>
      </c>
      <c r="T30" s="112">
        <v>2</v>
      </c>
      <c r="U30" s="57"/>
      <c r="V30" s="34"/>
      <c r="W30" s="34"/>
      <c r="X30" s="34"/>
      <c r="Y30" s="36"/>
      <c r="Z30" s="41"/>
      <c r="AA30" s="10"/>
      <c r="AB30" s="10"/>
    </row>
    <row r="31" spans="1:28" s="7" customFormat="1" ht="12.75" customHeight="1" thickBot="1">
      <c r="A31" s="140" t="s">
        <v>65</v>
      </c>
      <c r="B31" s="118"/>
      <c r="C31" s="126" t="s">
        <v>56</v>
      </c>
      <c r="D31" s="123">
        <f>SUM(F31:Y31)-E31</f>
        <v>2</v>
      </c>
      <c r="E31" s="123">
        <f>J31+O31+T31+Y31</f>
        <v>2</v>
      </c>
      <c r="F31" s="57"/>
      <c r="G31" s="34"/>
      <c r="H31" s="34"/>
      <c r="I31" s="34"/>
      <c r="J31" s="36"/>
      <c r="K31" s="33"/>
      <c r="L31" s="34"/>
      <c r="M31" s="34"/>
      <c r="N31" s="34"/>
      <c r="O31" s="35"/>
      <c r="P31" s="108">
        <v>2</v>
      </c>
      <c r="Q31" s="109">
        <v>0</v>
      </c>
      <c r="R31" s="109">
        <v>0</v>
      </c>
      <c r="S31" s="109" t="s">
        <v>28</v>
      </c>
      <c r="T31" s="112">
        <v>2</v>
      </c>
      <c r="U31" s="57"/>
      <c r="V31" s="34"/>
      <c r="W31" s="34"/>
      <c r="X31" s="34"/>
      <c r="Y31" s="36"/>
      <c r="Z31" s="41"/>
      <c r="AA31" s="10"/>
      <c r="AB31" s="10"/>
    </row>
    <row r="32" spans="2:28" s="7" customFormat="1" ht="12.75" customHeight="1" thickBot="1">
      <c r="B32" s="118"/>
      <c r="C32" s="128"/>
      <c r="D32" s="157">
        <f>SUM(F32:Y32)-E32</f>
        <v>0</v>
      </c>
      <c r="E32" s="123">
        <f>J32+O32+T32+Y32</f>
        <v>0</v>
      </c>
      <c r="F32" s="57"/>
      <c r="G32" s="34"/>
      <c r="H32" s="34"/>
      <c r="I32" s="34"/>
      <c r="J32" s="36"/>
      <c r="K32" s="33"/>
      <c r="L32" s="34"/>
      <c r="M32" s="34"/>
      <c r="N32" s="34"/>
      <c r="O32" s="35"/>
      <c r="P32" s="108"/>
      <c r="Q32" s="109"/>
      <c r="R32" s="109"/>
      <c r="S32" s="109"/>
      <c r="T32" s="115"/>
      <c r="U32" s="60"/>
      <c r="V32" s="59"/>
      <c r="W32" s="59"/>
      <c r="X32" s="59"/>
      <c r="Y32" s="4"/>
      <c r="Z32" s="41"/>
      <c r="AA32" s="10"/>
      <c r="AB32" s="10"/>
    </row>
    <row r="33" spans="1:28" s="7" customFormat="1" ht="10.5" customHeight="1" thickBot="1">
      <c r="A33" s="214" t="s">
        <v>62</v>
      </c>
      <c r="B33" s="215"/>
      <c r="C33" s="216"/>
      <c r="D33" s="13">
        <f>D19+D14+D8+D28</f>
        <v>60</v>
      </c>
      <c r="E33" s="13">
        <f>E19+E14+E8+E28</f>
        <v>68</v>
      </c>
      <c r="F33" s="13">
        <f>F19+F14+F8+F28</f>
        <v>19</v>
      </c>
      <c r="G33" s="13">
        <f>G19+G14+G8+G28</f>
        <v>6</v>
      </c>
      <c r="H33" s="13">
        <f>H19+H14+H8+H28</f>
        <v>1</v>
      </c>
      <c r="I33" s="13"/>
      <c r="J33" s="13">
        <f>J19+J14+J8+J28</f>
        <v>30</v>
      </c>
      <c r="K33" s="13">
        <f>K19+K14+K8+K28</f>
        <v>19</v>
      </c>
      <c r="L33" s="13">
        <f>L19+L14+L8+L28</f>
        <v>4</v>
      </c>
      <c r="M33" s="13">
        <f>M19+M14+M8+M28</f>
        <v>3</v>
      </c>
      <c r="N33" s="13"/>
      <c r="O33" s="13">
        <f>O19+O14+O8+O28</f>
        <v>30</v>
      </c>
      <c r="P33" s="13">
        <f>P19+P14+P8+P28</f>
        <v>6</v>
      </c>
      <c r="Q33" s="13">
        <f>Q19+Q14+Q8+Q28</f>
        <v>0</v>
      </c>
      <c r="R33" s="13">
        <f>R19+R14+R8+R28</f>
        <v>2</v>
      </c>
      <c r="S33" s="13"/>
      <c r="T33" s="13">
        <f>T19+T14+T8+T28</f>
        <v>8</v>
      </c>
      <c r="U33" s="13">
        <f>U19+U14+U8+U28</f>
        <v>0</v>
      </c>
      <c r="V33" s="13">
        <f>V19+V14+V8+V28</f>
        <v>0</v>
      </c>
      <c r="W33" s="13">
        <f>W19+W14+W8+W28</f>
        <v>0</v>
      </c>
      <c r="X33" s="13"/>
      <c r="Y33" s="13">
        <f>Y19+Y14+Y8+Y28</f>
        <v>0</v>
      </c>
      <c r="Z33" s="10"/>
      <c r="AA33" s="10"/>
      <c r="AB33" s="10"/>
    </row>
    <row r="34" spans="1:28" s="7" customFormat="1" ht="12.75" customHeight="1" hidden="1">
      <c r="A34" s="8"/>
      <c r="B34" s="8"/>
      <c r="C34" s="144" t="s">
        <v>30</v>
      </c>
      <c r="D34" s="50"/>
      <c r="E34" s="51"/>
      <c r="F34" s="50"/>
      <c r="G34" s="6"/>
      <c r="H34" s="6"/>
      <c r="I34" s="6">
        <f>COUNTIF(I9:I33,"v")</f>
        <v>3</v>
      </c>
      <c r="J34" s="6"/>
      <c r="K34" s="6"/>
      <c r="L34" s="6"/>
      <c r="M34" s="6"/>
      <c r="N34" s="6">
        <f>COUNTIF(N9:N33,"v")</f>
        <v>4</v>
      </c>
      <c r="O34" s="6"/>
      <c r="P34" s="6"/>
      <c r="Q34" s="6"/>
      <c r="R34" s="6"/>
      <c r="S34" s="6">
        <f>COUNTIF(S9:S33,"v")</f>
        <v>1</v>
      </c>
      <c r="T34" s="6"/>
      <c r="U34" s="6"/>
      <c r="V34" s="6"/>
      <c r="W34" s="6"/>
      <c r="X34" s="6">
        <f>COUNTIF(X9:X33,"v")</f>
        <v>0</v>
      </c>
      <c r="Y34" s="6"/>
      <c r="Z34" s="10"/>
      <c r="AA34" s="10"/>
      <c r="AB34" s="10"/>
    </row>
    <row r="35" spans="1:28" s="7" customFormat="1" ht="12.75" customHeight="1" hidden="1">
      <c r="A35" s="8"/>
      <c r="B35" s="8"/>
      <c r="C35" s="144" t="s">
        <v>28</v>
      </c>
      <c r="D35" s="50"/>
      <c r="E35" s="51"/>
      <c r="F35" s="50"/>
      <c r="G35" s="6"/>
      <c r="H35" s="6"/>
      <c r="I35" s="6">
        <f>COUNTIF(I9:I33,"f")</f>
        <v>5</v>
      </c>
      <c r="J35" s="6"/>
      <c r="K35" s="6"/>
      <c r="L35" s="6"/>
      <c r="M35" s="6"/>
      <c r="N35" s="6">
        <f>COUNTIF(N9:N33,"f")</f>
        <v>5</v>
      </c>
      <c r="O35" s="6"/>
      <c r="P35" s="6"/>
      <c r="Q35" s="6"/>
      <c r="R35" s="6"/>
      <c r="S35" s="6">
        <f>COUNTIF(S9:S33,"f")</f>
        <v>2</v>
      </c>
      <c r="T35" s="6"/>
      <c r="U35" s="6"/>
      <c r="V35" s="6"/>
      <c r="W35" s="6"/>
      <c r="X35" s="6">
        <f>COUNTIF(X9:X33,"f")</f>
        <v>0</v>
      </c>
      <c r="Y35" s="6"/>
      <c r="Z35" s="10"/>
      <c r="AA35" s="10"/>
      <c r="AB35" s="10"/>
    </row>
    <row r="36" spans="1:28" s="7" customFormat="1" ht="12.75" customHeight="1" thickBot="1">
      <c r="A36" s="135"/>
      <c r="B36" s="138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</row>
    <row r="37" spans="1:28" s="7" customFormat="1" ht="12.75" customHeight="1" thickBot="1">
      <c r="A37" s="204" t="s">
        <v>31</v>
      </c>
      <c r="B37" s="205"/>
      <c r="C37" s="206"/>
      <c r="D37" s="165">
        <f aca="true" t="shared" si="6" ref="D37:Y37">SUM(D38:D50)</f>
        <v>29</v>
      </c>
      <c r="E37" s="165">
        <f t="shared" si="6"/>
        <v>52</v>
      </c>
      <c r="F37" s="9">
        <f t="shared" si="6"/>
        <v>0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9">
        <f t="shared" si="6"/>
        <v>0</v>
      </c>
      <c r="L37" s="9">
        <f t="shared" si="6"/>
        <v>0</v>
      </c>
      <c r="M37" s="9">
        <f t="shared" si="6"/>
        <v>0</v>
      </c>
      <c r="N37" s="9">
        <f t="shared" si="6"/>
        <v>0</v>
      </c>
      <c r="O37" s="9">
        <f t="shared" si="6"/>
        <v>0</v>
      </c>
      <c r="P37" s="9">
        <f t="shared" si="6"/>
        <v>7</v>
      </c>
      <c r="Q37" s="9">
        <f t="shared" si="6"/>
        <v>7</v>
      </c>
      <c r="R37" s="9">
        <f t="shared" si="6"/>
        <v>6</v>
      </c>
      <c r="S37" s="9">
        <f t="shared" si="6"/>
        <v>0</v>
      </c>
      <c r="T37" s="9">
        <f t="shared" si="6"/>
        <v>22</v>
      </c>
      <c r="U37" s="9">
        <f t="shared" si="6"/>
        <v>2</v>
      </c>
      <c r="V37" s="9">
        <f t="shared" si="6"/>
        <v>2</v>
      </c>
      <c r="W37" s="9">
        <f t="shared" si="6"/>
        <v>5</v>
      </c>
      <c r="X37" s="9">
        <f t="shared" si="6"/>
        <v>0</v>
      </c>
      <c r="Y37" s="9">
        <f t="shared" si="6"/>
        <v>30</v>
      </c>
      <c r="Z37" s="23"/>
      <c r="AA37" s="24"/>
      <c r="AB37" s="24"/>
    </row>
    <row r="38" spans="1:28" ht="24.75" customHeight="1" thickBot="1">
      <c r="A38" s="140" t="s">
        <v>66</v>
      </c>
      <c r="B38" s="126" t="s">
        <v>111</v>
      </c>
      <c r="C38" s="166" t="s">
        <v>63</v>
      </c>
      <c r="D38" s="123">
        <f>SUM(F38:Y38)-E38</f>
        <v>7</v>
      </c>
      <c r="E38" s="123">
        <f>J38+O38+T38+Y38</f>
        <v>7</v>
      </c>
      <c r="F38" s="116"/>
      <c r="G38" s="26"/>
      <c r="H38" s="26"/>
      <c r="I38" s="26"/>
      <c r="J38" s="27"/>
      <c r="K38" s="25"/>
      <c r="L38" s="26"/>
      <c r="M38" s="26"/>
      <c r="N38" s="26"/>
      <c r="O38" s="28"/>
      <c r="P38" s="25">
        <v>4</v>
      </c>
      <c r="Q38" s="26">
        <v>3</v>
      </c>
      <c r="R38" s="26">
        <v>0</v>
      </c>
      <c r="S38" s="26" t="s">
        <v>30</v>
      </c>
      <c r="T38" s="27">
        <v>7</v>
      </c>
      <c r="U38" s="116"/>
      <c r="V38" s="26"/>
      <c r="W38" s="26"/>
      <c r="X38" s="26"/>
      <c r="Y38" s="27"/>
      <c r="Z38" s="39">
        <v>12</v>
      </c>
      <c r="AA38" s="107">
        <v>15</v>
      </c>
      <c r="AB38" s="107">
        <v>16</v>
      </c>
    </row>
    <row r="39" spans="1:28" ht="25.5" customHeight="1" thickBot="1">
      <c r="A39" s="140" t="s">
        <v>67</v>
      </c>
      <c r="B39" s="126" t="s">
        <v>112</v>
      </c>
      <c r="C39" s="122" t="s">
        <v>85</v>
      </c>
      <c r="D39" s="123">
        <f aca="true" t="shared" si="7" ref="D39:D50">SUM(F39:Y39)-E39</f>
        <v>4</v>
      </c>
      <c r="E39" s="123">
        <f aca="true" t="shared" si="8" ref="E39:E50">J39+O39+T39+Y39</f>
        <v>4</v>
      </c>
      <c r="F39" s="100"/>
      <c r="G39" s="30"/>
      <c r="H39" s="30"/>
      <c r="I39" s="30"/>
      <c r="J39" s="31"/>
      <c r="K39" s="29"/>
      <c r="L39" s="30"/>
      <c r="M39" s="30"/>
      <c r="N39" s="30"/>
      <c r="O39" s="32"/>
      <c r="P39" s="29">
        <v>2</v>
      </c>
      <c r="Q39" s="30">
        <v>2</v>
      </c>
      <c r="R39" s="30">
        <v>0</v>
      </c>
      <c r="S39" s="30" t="s">
        <v>30</v>
      </c>
      <c r="T39" s="31">
        <v>4</v>
      </c>
      <c r="U39" s="100"/>
      <c r="V39" s="30"/>
      <c r="W39" s="30"/>
      <c r="X39" s="30"/>
      <c r="Y39" s="31"/>
      <c r="Z39" s="39">
        <v>15</v>
      </c>
      <c r="AA39" s="107">
        <v>16</v>
      </c>
      <c r="AB39" s="107">
        <v>12</v>
      </c>
    </row>
    <row r="40" spans="1:28" ht="12.75" customHeight="1" thickBot="1">
      <c r="A40" s="140" t="s">
        <v>68</v>
      </c>
      <c r="B40" s="122" t="s">
        <v>113</v>
      </c>
      <c r="C40" s="122" t="s">
        <v>46</v>
      </c>
      <c r="D40" s="123">
        <f t="shared" si="7"/>
        <v>2</v>
      </c>
      <c r="E40" s="123">
        <f t="shared" si="8"/>
        <v>3</v>
      </c>
      <c r="F40" s="57"/>
      <c r="G40" s="34"/>
      <c r="H40" s="34"/>
      <c r="I40" s="142"/>
      <c r="J40" s="35"/>
      <c r="K40" s="33"/>
      <c r="L40" s="34"/>
      <c r="M40" s="34"/>
      <c r="N40" s="34"/>
      <c r="O40" s="36"/>
      <c r="P40" s="33">
        <v>1</v>
      </c>
      <c r="Q40" s="34">
        <v>0</v>
      </c>
      <c r="R40" s="34">
        <v>1</v>
      </c>
      <c r="S40" s="34" t="s">
        <v>28</v>
      </c>
      <c r="T40" s="35">
        <v>3</v>
      </c>
      <c r="U40" s="57"/>
      <c r="V40" s="34"/>
      <c r="W40" s="34"/>
      <c r="X40" s="34"/>
      <c r="Y40" s="35"/>
      <c r="Z40" s="38"/>
      <c r="AA40" s="37"/>
      <c r="AB40" s="37"/>
    </row>
    <row r="41" spans="1:28" ht="12.75" customHeight="1" thickBot="1">
      <c r="A41" s="140" t="s">
        <v>69</v>
      </c>
      <c r="B41" s="122" t="s">
        <v>114</v>
      </c>
      <c r="C41" s="122" t="s">
        <v>78</v>
      </c>
      <c r="D41" s="163">
        <f t="shared" si="7"/>
        <v>5</v>
      </c>
      <c r="E41" s="163">
        <f t="shared" si="8"/>
        <v>6</v>
      </c>
      <c r="F41" s="57"/>
      <c r="G41" s="34"/>
      <c r="H41" s="34"/>
      <c r="I41" s="34"/>
      <c r="J41" s="35"/>
      <c r="K41" s="33"/>
      <c r="L41" s="34"/>
      <c r="M41" s="34"/>
      <c r="N41" s="34"/>
      <c r="O41" s="36"/>
      <c r="P41" s="33">
        <v>0</v>
      </c>
      <c r="Q41" s="34">
        <v>0</v>
      </c>
      <c r="R41" s="34">
        <v>5</v>
      </c>
      <c r="S41" s="34" t="s">
        <v>28</v>
      </c>
      <c r="T41" s="35">
        <v>6</v>
      </c>
      <c r="U41" s="57"/>
      <c r="V41" s="34"/>
      <c r="W41" s="34"/>
      <c r="X41" s="34"/>
      <c r="Y41" s="35"/>
      <c r="Z41" s="38"/>
      <c r="AA41" s="37"/>
      <c r="AB41" s="37"/>
    </row>
    <row r="42" spans="1:28" ht="12.75" customHeight="1" thickBot="1">
      <c r="A42" s="140" t="s">
        <v>70</v>
      </c>
      <c r="B42" s="122" t="s">
        <v>115</v>
      </c>
      <c r="C42" s="122" t="s">
        <v>79</v>
      </c>
      <c r="D42" s="164">
        <f t="shared" si="7"/>
        <v>5</v>
      </c>
      <c r="E42" s="123">
        <f t="shared" si="8"/>
        <v>6</v>
      </c>
      <c r="F42" s="57"/>
      <c r="G42" s="34"/>
      <c r="H42" s="34"/>
      <c r="I42" s="34"/>
      <c r="J42" s="35"/>
      <c r="K42" s="33"/>
      <c r="L42" s="34"/>
      <c r="M42" s="34"/>
      <c r="N42" s="34"/>
      <c r="O42" s="36"/>
      <c r="P42" s="33"/>
      <c r="Q42" s="34"/>
      <c r="R42" s="34"/>
      <c r="S42" s="34"/>
      <c r="T42" s="35"/>
      <c r="U42" s="57">
        <v>0</v>
      </c>
      <c r="V42" s="34">
        <v>0</v>
      </c>
      <c r="W42" s="34">
        <v>5</v>
      </c>
      <c r="X42" s="34" t="s">
        <v>28</v>
      </c>
      <c r="Y42" s="35">
        <v>6</v>
      </c>
      <c r="Z42" s="39"/>
      <c r="AA42" s="37"/>
      <c r="AB42" s="37"/>
    </row>
    <row r="43" spans="1:28" ht="25.5" customHeight="1" thickBot="1">
      <c r="A43" s="140" t="s">
        <v>71</v>
      </c>
      <c r="B43" s="126" t="s">
        <v>116</v>
      </c>
      <c r="C43" s="122" t="s">
        <v>86</v>
      </c>
      <c r="D43" s="123">
        <f t="shared" si="7"/>
        <v>4</v>
      </c>
      <c r="E43" s="123">
        <f t="shared" si="8"/>
        <v>4</v>
      </c>
      <c r="F43" s="57"/>
      <c r="G43" s="34"/>
      <c r="H43" s="34"/>
      <c r="I43" s="34"/>
      <c r="J43" s="35"/>
      <c r="K43" s="33"/>
      <c r="L43" s="34"/>
      <c r="M43" s="34"/>
      <c r="N43" s="34"/>
      <c r="O43" s="36"/>
      <c r="P43" s="33"/>
      <c r="Q43" s="34"/>
      <c r="R43" s="34"/>
      <c r="S43" s="34"/>
      <c r="T43" s="35"/>
      <c r="U43" s="57">
        <v>2</v>
      </c>
      <c r="V43" s="34">
        <v>2</v>
      </c>
      <c r="W43" s="34">
        <v>0</v>
      </c>
      <c r="X43" s="34" t="s">
        <v>30</v>
      </c>
      <c r="Y43" s="35">
        <v>4</v>
      </c>
      <c r="Z43" s="39">
        <v>22</v>
      </c>
      <c r="AA43" s="37"/>
      <c r="AB43" s="37"/>
    </row>
    <row r="44" spans="1:28" ht="15.75" customHeight="1" thickBot="1">
      <c r="A44" s="140" t="s">
        <v>128</v>
      </c>
      <c r="B44" s="122"/>
      <c r="C44" s="122" t="s">
        <v>89</v>
      </c>
      <c r="D44" s="123">
        <f>SUM(F44:Y44)-E44</f>
        <v>2</v>
      </c>
      <c r="E44" s="123">
        <f>J44+O44+T44+Y44</f>
        <v>2</v>
      </c>
      <c r="F44" s="57"/>
      <c r="G44" s="34"/>
      <c r="H44" s="34"/>
      <c r="I44" s="34"/>
      <c r="J44" s="35"/>
      <c r="K44" s="33"/>
      <c r="L44" s="34"/>
      <c r="M44" s="34"/>
      <c r="N44" s="34"/>
      <c r="O44" s="36"/>
      <c r="P44" s="33">
        <v>0</v>
      </c>
      <c r="Q44" s="34">
        <v>2</v>
      </c>
      <c r="R44" s="34">
        <v>0</v>
      </c>
      <c r="S44" s="34" t="s">
        <v>28</v>
      </c>
      <c r="T44" s="35">
        <v>2</v>
      </c>
      <c r="U44" s="57"/>
      <c r="V44" s="34"/>
      <c r="W44" s="34"/>
      <c r="X44" s="34"/>
      <c r="Y44" s="35"/>
      <c r="Z44" s="39"/>
      <c r="AA44" s="37"/>
      <c r="AB44" s="37"/>
    </row>
    <row r="45" spans="1:28" ht="15.75" customHeight="1" thickBot="1">
      <c r="A45" s="140"/>
      <c r="B45" s="122" t="s">
        <v>117</v>
      </c>
      <c r="C45" s="140" t="s">
        <v>90</v>
      </c>
      <c r="D45" s="123"/>
      <c r="E45" s="123"/>
      <c r="F45" s="57"/>
      <c r="G45" s="34"/>
      <c r="H45" s="34"/>
      <c r="I45" s="34"/>
      <c r="J45" s="35"/>
      <c r="K45" s="33"/>
      <c r="L45" s="34"/>
      <c r="M45" s="34"/>
      <c r="N45" s="34"/>
      <c r="O45" s="36"/>
      <c r="P45" s="33"/>
      <c r="Q45" s="34"/>
      <c r="R45" s="34"/>
      <c r="S45" s="34"/>
      <c r="T45" s="35"/>
      <c r="U45" s="57"/>
      <c r="V45" s="34"/>
      <c r="W45" s="34"/>
      <c r="X45" s="34"/>
      <c r="Y45" s="35"/>
      <c r="Z45" s="39"/>
      <c r="AA45" s="37"/>
      <c r="AB45" s="37"/>
    </row>
    <row r="46" spans="1:28" ht="15.75" customHeight="1" thickBot="1">
      <c r="A46" s="140"/>
      <c r="B46" s="122" t="s">
        <v>118</v>
      </c>
      <c r="C46" s="140" t="s">
        <v>91</v>
      </c>
      <c r="D46" s="123"/>
      <c r="E46" s="123"/>
      <c r="F46" s="57"/>
      <c r="G46" s="34"/>
      <c r="H46" s="34"/>
      <c r="I46" s="34"/>
      <c r="J46" s="35"/>
      <c r="K46" s="33"/>
      <c r="L46" s="34"/>
      <c r="M46" s="34"/>
      <c r="N46" s="34"/>
      <c r="O46" s="36"/>
      <c r="P46" s="33"/>
      <c r="Q46" s="34"/>
      <c r="R46" s="34"/>
      <c r="S46" s="34"/>
      <c r="T46" s="35"/>
      <c r="U46" s="57"/>
      <c r="V46" s="34"/>
      <c r="W46" s="34"/>
      <c r="X46" s="34"/>
      <c r="Y46" s="35"/>
      <c r="Z46" s="39"/>
      <c r="AA46" s="37"/>
      <c r="AB46" s="37"/>
    </row>
    <row r="47" spans="1:28" ht="15.75" customHeight="1" thickBot="1">
      <c r="A47" s="140"/>
      <c r="B47" s="122" t="s">
        <v>119</v>
      </c>
      <c r="C47" s="140" t="s">
        <v>92</v>
      </c>
      <c r="D47" s="123"/>
      <c r="E47" s="123"/>
      <c r="F47" s="57"/>
      <c r="G47" s="34"/>
      <c r="H47" s="34"/>
      <c r="I47" s="34"/>
      <c r="J47" s="35"/>
      <c r="K47" s="33"/>
      <c r="L47" s="34"/>
      <c r="M47" s="34"/>
      <c r="N47" s="34"/>
      <c r="O47" s="36"/>
      <c r="P47" s="33"/>
      <c r="Q47" s="34"/>
      <c r="R47" s="34"/>
      <c r="S47" s="34"/>
      <c r="T47" s="35"/>
      <c r="U47" s="57"/>
      <c r="V47" s="34"/>
      <c r="W47" s="34"/>
      <c r="X47" s="34"/>
      <c r="Y47" s="35"/>
      <c r="Z47" s="39"/>
      <c r="AA47" s="37"/>
      <c r="AB47" s="37"/>
    </row>
    <row r="48" spans="1:28" ht="15.75" customHeight="1" thickBot="1">
      <c r="A48" s="140"/>
      <c r="B48" s="122" t="s">
        <v>120</v>
      </c>
      <c r="C48" s="140" t="s">
        <v>94</v>
      </c>
      <c r="D48" s="123"/>
      <c r="E48" s="123"/>
      <c r="F48" s="57"/>
      <c r="G48" s="34"/>
      <c r="H48" s="34"/>
      <c r="I48" s="34"/>
      <c r="J48" s="35"/>
      <c r="K48" s="33"/>
      <c r="L48" s="34"/>
      <c r="M48" s="34"/>
      <c r="N48" s="34"/>
      <c r="O48" s="36"/>
      <c r="P48" s="33"/>
      <c r="Q48" s="34"/>
      <c r="R48" s="34"/>
      <c r="S48" s="34"/>
      <c r="T48" s="35"/>
      <c r="U48" s="57"/>
      <c r="V48" s="34"/>
      <c r="W48" s="34"/>
      <c r="X48" s="34"/>
      <c r="Y48" s="35"/>
      <c r="Z48" s="39"/>
      <c r="AA48" s="37"/>
      <c r="AB48" s="37"/>
    </row>
    <row r="49" spans="1:28" ht="13.5" customHeight="1" thickBot="1">
      <c r="A49" s="140"/>
      <c r="B49" s="122" t="s">
        <v>121</v>
      </c>
      <c r="C49" s="140" t="s">
        <v>93</v>
      </c>
      <c r="D49" s="123"/>
      <c r="E49" s="123"/>
      <c r="F49" s="57"/>
      <c r="G49" s="34"/>
      <c r="H49" s="34"/>
      <c r="I49" s="34"/>
      <c r="J49" s="35"/>
      <c r="K49" s="33"/>
      <c r="L49" s="34"/>
      <c r="M49" s="34"/>
      <c r="N49" s="34"/>
      <c r="O49" s="36"/>
      <c r="P49" s="33"/>
      <c r="Q49" s="34"/>
      <c r="R49" s="34"/>
      <c r="S49" s="34"/>
      <c r="T49" s="35"/>
      <c r="U49" s="57"/>
      <c r="V49" s="34"/>
      <c r="W49" s="34"/>
      <c r="X49" s="34"/>
      <c r="Y49" s="35"/>
      <c r="Z49" s="39"/>
      <c r="AA49" s="37"/>
      <c r="AB49" s="37"/>
    </row>
    <row r="50" spans="1:28" ht="12.75" customHeight="1" thickBot="1">
      <c r="A50" s="140"/>
      <c r="B50" s="120"/>
      <c r="C50" s="126" t="s">
        <v>53</v>
      </c>
      <c r="D50" s="123">
        <f t="shared" si="7"/>
        <v>0</v>
      </c>
      <c r="E50" s="123">
        <f t="shared" si="8"/>
        <v>20</v>
      </c>
      <c r="F50" s="57"/>
      <c r="G50" s="34"/>
      <c r="H50" s="34"/>
      <c r="I50" s="34"/>
      <c r="J50" s="35"/>
      <c r="K50" s="33"/>
      <c r="L50" s="34"/>
      <c r="M50" s="34"/>
      <c r="N50" s="34"/>
      <c r="O50" s="36"/>
      <c r="P50" s="33"/>
      <c r="Q50" s="34"/>
      <c r="R50" s="34"/>
      <c r="S50" s="34"/>
      <c r="T50" s="35"/>
      <c r="U50" s="57">
        <v>0</v>
      </c>
      <c r="V50" s="34">
        <v>0</v>
      </c>
      <c r="W50" s="34">
        <v>0</v>
      </c>
      <c r="X50" s="34"/>
      <c r="Y50" s="35">
        <v>20</v>
      </c>
      <c r="Z50" s="149"/>
      <c r="AA50" s="150"/>
      <c r="AB50" s="150"/>
    </row>
    <row r="51" spans="1:27" ht="12.75" customHeight="1">
      <c r="A51" s="211" t="s">
        <v>32</v>
      </c>
      <c r="B51" s="212"/>
      <c r="C51" s="213"/>
      <c r="D51" s="5">
        <f>D37+D33</f>
        <v>89</v>
      </c>
      <c r="E51" s="5">
        <f>E37+E33</f>
        <v>120</v>
      </c>
      <c r="F51" s="5">
        <f>F37+F33</f>
        <v>19</v>
      </c>
      <c r="G51" s="5">
        <f>G37+G33</f>
        <v>6</v>
      </c>
      <c r="H51" s="5">
        <f>H37+H33</f>
        <v>1</v>
      </c>
      <c r="I51" s="5"/>
      <c r="J51" s="5">
        <f>J37+J33</f>
        <v>30</v>
      </c>
      <c r="K51" s="5">
        <f>K37+K33</f>
        <v>19</v>
      </c>
      <c r="L51" s="5">
        <f>L37+L33</f>
        <v>4</v>
      </c>
      <c r="M51" s="5">
        <f>M37+M33</f>
        <v>3</v>
      </c>
      <c r="N51" s="5"/>
      <c r="O51" s="5">
        <f>O37+O33</f>
        <v>30</v>
      </c>
      <c r="P51" s="5">
        <f>P37+P33</f>
        <v>13</v>
      </c>
      <c r="Q51" s="5">
        <f>Q37+Q33</f>
        <v>7</v>
      </c>
      <c r="R51" s="5">
        <f>R37+R33</f>
        <v>8</v>
      </c>
      <c r="S51" s="5"/>
      <c r="T51" s="5">
        <f>T37+T33</f>
        <v>30</v>
      </c>
      <c r="U51" s="5">
        <f>U37+U33</f>
        <v>2</v>
      </c>
      <c r="V51" s="5">
        <f>V37+V33</f>
        <v>2</v>
      </c>
      <c r="W51" s="5">
        <f>W37+W33</f>
        <v>5</v>
      </c>
      <c r="X51" s="5"/>
      <c r="Y51" s="55">
        <f>Y37+Y33</f>
        <v>30</v>
      </c>
      <c r="Z51" s="10"/>
      <c r="AA51" s="10"/>
    </row>
    <row r="52" spans="1:27" ht="12.75" customHeight="1">
      <c r="A52" s="41"/>
      <c r="B52" s="49"/>
      <c r="C52" s="54" t="s">
        <v>26</v>
      </c>
      <c r="D52" s="6"/>
      <c r="E52" s="6"/>
      <c r="F52" s="6"/>
      <c r="G52" s="6"/>
      <c r="H52" s="6"/>
      <c r="I52" s="6">
        <f>I34+COUNTIF(I38:I50,"v")</f>
        <v>3</v>
      </c>
      <c r="J52" s="6"/>
      <c r="K52" s="6"/>
      <c r="L52" s="6"/>
      <c r="M52" s="6"/>
      <c r="N52" s="6">
        <f>N34+COUNTIF(N38:N50,"v")</f>
        <v>4</v>
      </c>
      <c r="O52" s="6"/>
      <c r="P52" s="6"/>
      <c r="Q52" s="6"/>
      <c r="R52" s="6"/>
      <c r="S52" s="6">
        <f>S34+COUNTIF(S38:S50,"v")</f>
        <v>3</v>
      </c>
      <c r="T52" s="6"/>
      <c r="U52" s="6"/>
      <c r="V52" s="6"/>
      <c r="W52" s="6"/>
      <c r="X52" s="6">
        <f>X34+COUNTIF(X38:X50,"v")</f>
        <v>1</v>
      </c>
      <c r="Y52" s="51"/>
      <c r="Z52" s="10"/>
      <c r="AA52" s="10"/>
    </row>
    <row r="53" spans="1:27" ht="12.75" customHeight="1" thickBot="1">
      <c r="A53" s="41"/>
      <c r="B53" s="49"/>
      <c r="C53" s="54" t="s">
        <v>27</v>
      </c>
      <c r="D53" s="6"/>
      <c r="E53" s="6"/>
      <c r="F53" s="6"/>
      <c r="G53" s="6"/>
      <c r="H53" s="6"/>
      <c r="I53" s="6">
        <f>I35+COUNTIF(I38:I50,"f")</f>
        <v>5</v>
      </c>
      <c r="J53" s="6"/>
      <c r="K53" s="6"/>
      <c r="L53" s="6"/>
      <c r="M53" s="6"/>
      <c r="N53" s="6">
        <f>N35+COUNTIF(N38:N50,"f")</f>
        <v>5</v>
      </c>
      <c r="O53" s="6"/>
      <c r="P53" s="6"/>
      <c r="Q53" s="6"/>
      <c r="R53" s="6"/>
      <c r="S53" s="6">
        <f>S35+COUNTIF(S38:S50,"f")</f>
        <v>5</v>
      </c>
      <c r="T53" s="6"/>
      <c r="U53" s="6"/>
      <c r="V53" s="6"/>
      <c r="W53" s="6"/>
      <c r="X53" s="6">
        <f>X35+COUNTIF(X38:X50,"f")</f>
        <v>1</v>
      </c>
      <c r="Y53" s="51"/>
      <c r="Z53" s="10"/>
      <c r="AA53" s="10"/>
    </row>
    <row r="54" spans="1:27" ht="12.75" customHeight="1" thickBot="1">
      <c r="A54" s="177"/>
      <c r="B54" s="178" t="s">
        <v>130</v>
      </c>
      <c r="C54" s="176">
        <f>D51*14</f>
        <v>1246</v>
      </c>
      <c r="D54" s="56"/>
      <c r="E54" s="175" t="s">
        <v>129</v>
      </c>
      <c r="F54" s="56">
        <f>SUM(F51:H51)</f>
        <v>26</v>
      </c>
      <c r="G54" s="56"/>
      <c r="H54" s="56"/>
      <c r="I54" s="56"/>
      <c r="J54" s="56"/>
      <c r="K54" s="56">
        <f>SUM(K51:M51)</f>
        <v>26</v>
      </c>
      <c r="L54" s="56"/>
      <c r="M54" s="56"/>
      <c r="N54" s="56"/>
      <c r="O54" s="56"/>
      <c r="P54" s="56">
        <f>SUM(P51:R51)</f>
        <v>28</v>
      </c>
      <c r="Q54" s="56"/>
      <c r="R54" s="56"/>
      <c r="S54" s="56"/>
      <c r="T54" s="56"/>
      <c r="U54" s="56">
        <f>SUM(U51:W51)</f>
        <v>9</v>
      </c>
      <c r="V54" s="56"/>
      <c r="W54" s="56"/>
      <c r="X54" s="56"/>
      <c r="Y54" s="52"/>
      <c r="Z54" s="7"/>
      <c r="AA54" s="7"/>
    </row>
    <row r="55" spans="1:27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8" s="7" customFormat="1" ht="12.75" customHeight="1">
      <c r="A56" s="145" t="s">
        <v>37</v>
      </c>
      <c r="B56" s="146"/>
      <c r="C56" s="145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39"/>
      <c r="O56" s="139"/>
      <c r="P56" s="139"/>
      <c r="Q56" s="139"/>
      <c r="R56" s="139"/>
      <c r="S56" s="139"/>
      <c r="T56" s="139"/>
      <c r="U56" s="45"/>
      <c r="V56" s="45"/>
      <c r="W56" s="45"/>
      <c r="X56" s="45"/>
      <c r="Y56" s="45"/>
      <c r="Z56" s="139"/>
      <c r="AA56" s="139"/>
      <c r="AB56" s="139"/>
    </row>
    <row r="57" spans="1:28" ht="12.75" customHeight="1">
      <c r="A57" s="148"/>
      <c r="B57" s="148"/>
      <c r="C57" s="210" t="s">
        <v>44</v>
      </c>
      <c r="D57" s="210"/>
      <c r="E57" s="210"/>
      <c r="F57" s="210"/>
      <c r="G57" s="210"/>
      <c r="H57" s="210"/>
      <c r="I57" s="210"/>
      <c r="J57" s="210"/>
      <c r="K57" s="210"/>
      <c r="L57" s="210"/>
      <c r="M57" s="148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ht="12.75" customHeight="1">
      <c r="A58" s="148"/>
      <c r="B58" s="148"/>
      <c r="C58" s="210" t="s">
        <v>64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ht="12.75" customHeight="1">
      <c r="A59" s="148"/>
      <c r="B59" s="148"/>
      <c r="C59" s="148" t="s">
        <v>72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</sheetData>
  <mergeCells count="20">
    <mergeCell ref="A8:C8"/>
    <mergeCell ref="A14:C14"/>
    <mergeCell ref="A19:C19"/>
    <mergeCell ref="C58:M58"/>
    <mergeCell ref="C57:L57"/>
    <mergeCell ref="A51:C51"/>
    <mergeCell ref="A37:C37"/>
    <mergeCell ref="A33:C33"/>
    <mergeCell ref="A28:C28"/>
    <mergeCell ref="A4:Y4"/>
    <mergeCell ref="G1:N1"/>
    <mergeCell ref="F5:Y5"/>
    <mergeCell ref="Z5:AB6"/>
    <mergeCell ref="A3:Y3"/>
    <mergeCell ref="D5:D6"/>
    <mergeCell ref="E5:E6"/>
    <mergeCell ref="Z7:AB7"/>
    <mergeCell ref="A5:A6"/>
    <mergeCell ref="B5:B6"/>
    <mergeCell ref="C5:C6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  <ignoredErrors>
    <ignoredError sqref="D14: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G59"/>
  <sheetViews>
    <sheetView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6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  <col min="29" max="16384" width="9.140625" style="3" customWidth="1"/>
  </cols>
  <sheetData>
    <row r="1" spans="6:25" ht="12.75" customHeight="1">
      <c r="F1" s="188" t="s">
        <v>0</v>
      </c>
      <c r="G1" s="189"/>
      <c r="H1" s="189"/>
      <c r="I1" s="189"/>
      <c r="J1" s="189"/>
      <c r="K1" s="189"/>
      <c r="L1" s="189"/>
      <c r="M1" s="189"/>
      <c r="N1" s="1"/>
      <c r="O1" s="2"/>
      <c r="R1" s="188"/>
      <c r="S1" s="189"/>
      <c r="T1" s="189"/>
      <c r="U1" s="189"/>
      <c r="V1" s="189"/>
      <c r="W1" s="189"/>
      <c r="X1" s="189"/>
      <c r="Y1" s="189"/>
    </row>
    <row r="2" spans="1:35" s="15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I2" s="152"/>
    </row>
    <row r="3" spans="1:29" s="151" customFormat="1" ht="12.75" customHeight="1" thickBot="1">
      <c r="A3" s="218" t="s">
        <v>81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1" t="s">
        <v>48</v>
      </c>
      <c r="AA3" s="1"/>
      <c r="AB3" s="1"/>
      <c r="AC3" s="70"/>
    </row>
    <row r="4" spans="1:241" s="77" customFormat="1" ht="12.75" customHeight="1" thickBot="1">
      <c r="A4" s="186" t="s">
        <v>38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47"/>
      <c r="AA4" s="47"/>
      <c r="AB4" s="117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</row>
    <row r="5" spans="1:28" s="61" customFormat="1" ht="12.75" customHeight="1" thickBot="1">
      <c r="A5" s="182" t="s">
        <v>1</v>
      </c>
      <c r="B5" s="184" t="s">
        <v>2</v>
      </c>
      <c r="C5" s="184" t="s">
        <v>3</v>
      </c>
      <c r="D5" s="200" t="s">
        <v>4</v>
      </c>
      <c r="E5" s="202" t="s">
        <v>29</v>
      </c>
      <c r="F5" s="190" t="s">
        <v>5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 t="s">
        <v>6</v>
      </c>
      <c r="AA5" s="193"/>
      <c r="AB5" s="194"/>
    </row>
    <row r="6" spans="1:29" s="61" customFormat="1" ht="12.75" customHeight="1" thickBot="1">
      <c r="A6" s="183"/>
      <c r="B6" s="185"/>
      <c r="C6" s="185"/>
      <c r="D6" s="201"/>
      <c r="E6" s="203"/>
      <c r="F6" s="73"/>
      <c r="G6" s="74"/>
      <c r="H6" s="74" t="s">
        <v>7</v>
      </c>
      <c r="I6" s="74"/>
      <c r="J6" s="75"/>
      <c r="K6" s="74"/>
      <c r="L6" s="74"/>
      <c r="M6" s="74" t="s">
        <v>8</v>
      </c>
      <c r="N6" s="74"/>
      <c r="O6" s="75"/>
      <c r="P6" s="74"/>
      <c r="Q6" s="74"/>
      <c r="R6" s="76" t="s">
        <v>9</v>
      </c>
      <c r="S6" s="74"/>
      <c r="T6" s="75"/>
      <c r="U6" s="74"/>
      <c r="V6" s="74"/>
      <c r="W6" s="76" t="s">
        <v>10</v>
      </c>
      <c r="X6" s="74"/>
      <c r="Y6" s="75"/>
      <c r="Z6" s="195"/>
      <c r="AA6" s="196"/>
      <c r="AB6" s="197"/>
      <c r="AC6" s="72"/>
    </row>
    <row r="7" spans="1:40" s="61" customFormat="1" ht="12.75" customHeight="1" thickBot="1">
      <c r="A7" s="62"/>
      <c r="B7" s="63"/>
      <c r="C7" s="64"/>
      <c r="D7" s="65"/>
      <c r="E7" s="66"/>
      <c r="F7" s="64" t="s">
        <v>14</v>
      </c>
      <c r="G7" s="64" t="s">
        <v>15</v>
      </c>
      <c r="H7" s="64" t="s">
        <v>16</v>
      </c>
      <c r="I7" s="64" t="s">
        <v>17</v>
      </c>
      <c r="J7" s="67" t="s">
        <v>18</v>
      </c>
      <c r="K7" s="65" t="s">
        <v>14</v>
      </c>
      <c r="L7" s="64" t="s">
        <v>15</v>
      </c>
      <c r="M7" s="64" t="s">
        <v>16</v>
      </c>
      <c r="N7" s="64" t="s">
        <v>17</v>
      </c>
      <c r="O7" s="68" t="s">
        <v>18</v>
      </c>
      <c r="P7" s="64" t="s">
        <v>14</v>
      </c>
      <c r="Q7" s="64" t="s">
        <v>15</v>
      </c>
      <c r="R7" s="64" t="s">
        <v>16</v>
      </c>
      <c r="S7" s="64" t="s">
        <v>17</v>
      </c>
      <c r="T7" s="67" t="s">
        <v>18</v>
      </c>
      <c r="U7" s="65" t="s">
        <v>14</v>
      </c>
      <c r="V7" s="64" t="s">
        <v>15</v>
      </c>
      <c r="W7" s="64" t="s">
        <v>16</v>
      </c>
      <c r="X7" s="64" t="s">
        <v>17</v>
      </c>
      <c r="Y7" s="68" t="s">
        <v>18</v>
      </c>
      <c r="Z7" s="179"/>
      <c r="AA7" s="180"/>
      <c r="AB7" s="181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pans="1:28" s="11" customFormat="1" ht="12.75" customHeight="1" thickBot="1">
      <c r="A8" s="204" t="s">
        <v>19</v>
      </c>
      <c r="B8" s="205"/>
      <c r="C8" s="206"/>
      <c r="D8" s="13">
        <f aca="true" t="shared" si="0" ref="D8:Y8">SUM(D9:D13)</f>
        <v>23</v>
      </c>
      <c r="E8" s="13">
        <f t="shared" si="0"/>
        <v>28</v>
      </c>
      <c r="F8" s="17">
        <f t="shared" si="0"/>
        <v>9</v>
      </c>
      <c r="G8" s="17">
        <f t="shared" si="0"/>
        <v>5</v>
      </c>
      <c r="H8" s="17">
        <f t="shared" si="0"/>
        <v>1</v>
      </c>
      <c r="I8" s="17">
        <f t="shared" si="0"/>
        <v>0</v>
      </c>
      <c r="J8" s="17">
        <f t="shared" si="0"/>
        <v>18</v>
      </c>
      <c r="K8" s="17">
        <f t="shared" si="0"/>
        <v>4</v>
      </c>
      <c r="L8" s="17">
        <f t="shared" si="0"/>
        <v>4</v>
      </c>
      <c r="M8" s="17">
        <f t="shared" si="0"/>
        <v>0</v>
      </c>
      <c r="N8" s="17">
        <f t="shared" si="0"/>
        <v>0</v>
      </c>
      <c r="O8" s="17">
        <f t="shared" si="0"/>
        <v>10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8"/>
      <c r="AA8" s="19"/>
      <c r="AB8" s="20"/>
    </row>
    <row r="9" spans="1:28" s="12" customFormat="1" ht="12.75" customHeight="1" thickBot="1">
      <c r="A9" s="119" t="s">
        <v>7</v>
      </c>
      <c r="B9" s="126" t="s">
        <v>95</v>
      </c>
      <c r="C9" s="126" t="s">
        <v>49</v>
      </c>
      <c r="D9" s="155">
        <f>SUM(F9:Y9)-E9</f>
        <v>7</v>
      </c>
      <c r="E9" s="124">
        <f>J9+O9+T9+Y9</f>
        <v>8</v>
      </c>
      <c r="F9" s="79">
        <v>4</v>
      </c>
      <c r="G9" s="80">
        <v>3</v>
      </c>
      <c r="H9" s="80">
        <v>0</v>
      </c>
      <c r="I9" s="80" t="s">
        <v>30</v>
      </c>
      <c r="J9" s="81">
        <v>8</v>
      </c>
      <c r="K9" s="82"/>
      <c r="L9" s="80"/>
      <c r="M9" s="80"/>
      <c r="N9" s="80"/>
      <c r="O9" s="83"/>
      <c r="P9" s="79"/>
      <c r="Q9" s="80"/>
      <c r="R9" s="80"/>
      <c r="S9" s="80"/>
      <c r="T9" s="81"/>
      <c r="U9" s="82"/>
      <c r="V9" s="80"/>
      <c r="W9" s="80"/>
      <c r="X9" s="80"/>
      <c r="Y9" s="83"/>
      <c r="Z9" s="129"/>
      <c r="AA9" s="130"/>
      <c r="AB9" s="131"/>
    </row>
    <row r="10" spans="1:28" s="12" customFormat="1" ht="12.75" customHeight="1" thickBot="1">
      <c r="A10" s="119" t="s">
        <v>8</v>
      </c>
      <c r="B10" s="122" t="s">
        <v>96</v>
      </c>
      <c r="C10" s="122" t="s">
        <v>50</v>
      </c>
      <c r="D10" s="155">
        <f>SUM(F10:Y10)-E10</f>
        <v>5</v>
      </c>
      <c r="E10" s="124">
        <f>J10+O10+T10+Y10</f>
        <v>6</v>
      </c>
      <c r="F10" s="79">
        <v>3</v>
      </c>
      <c r="G10" s="80">
        <v>2</v>
      </c>
      <c r="H10" s="80">
        <v>0</v>
      </c>
      <c r="I10" s="80" t="s">
        <v>30</v>
      </c>
      <c r="J10" s="81">
        <v>6</v>
      </c>
      <c r="K10" s="82"/>
      <c r="L10" s="80"/>
      <c r="M10" s="80"/>
      <c r="N10" s="80"/>
      <c r="O10" s="83"/>
      <c r="P10" s="79"/>
      <c r="Q10" s="80"/>
      <c r="R10" s="80"/>
      <c r="S10" s="80"/>
      <c r="T10" s="81"/>
      <c r="U10" s="82"/>
      <c r="V10" s="80"/>
      <c r="W10" s="80"/>
      <c r="X10" s="80"/>
      <c r="Y10" s="83"/>
      <c r="Z10" s="48"/>
      <c r="AA10" s="84"/>
      <c r="AB10" s="85"/>
    </row>
    <row r="11" spans="1:28" s="12" customFormat="1" ht="12.75" customHeight="1" thickBot="1">
      <c r="A11" s="119" t="s">
        <v>9</v>
      </c>
      <c r="B11" s="122" t="s">
        <v>97</v>
      </c>
      <c r="C11" s="122" t="s">
        <v>39</v>
      </c>
      <c r="D11" s="155">
        <f>SUM(F11:Y11)-E11</f>
        <v>3</v>
      </c>
      <c r="E11" s="124">
        <f>J11+O11+T11+Y11</f>
        <v>4</v>
      </c>
      <c r="F11" s="86">
        <v>2</v>
      </c>
      <c r="G11" s="87">
        <v>0</v>
      </c>
      <c r="H11" s="87">
        <v>1</v>
      </c>
      <c r="I11" s="87" t="s">
        <v>28</v>
      </c>
      <c r="J11" s="88">
        <v>4</v>
      </c>
      <c r="K11" s="89"/>
      <c r="L11" s="87"/>
      <c r="M11" s="87"/>
      <c r="N11" s="87"/>
      <c r="O11" s="90"/>
      <c r="P11" s="86"/>
      <c r="Q11" s="87"/>
      <c r="R11" s="87"/>
      <c r="S11" s="87"/>
      <c r="T11" s="88"/>
      <c r="U11" s="89"/>
      <c r="V11" s="87"/>
      <c r="W11" s="87"/>
      <c r="X11" s="87"/>
      <c r="Y11" s="90"/>
      <c r="Z11" s="91"/>
      <c r="AA11" s="92"/>
      <c r="AB11" s="93"/>
    </row>
    <row r="12" spans="1:28" s="12" customFormat="1" ht="12.75" customHeight="1" thickBot="1">
      <c r="A12" s="119" t="s">
        <v>10</v>
      </c>
      <c r="B12" s="120" t="s">
        <v>98</v>
      </c>
      <c r="C12" s="122" t="s">
        <v>40</v>
      </c>
      <c r="D12" s="155">
        <f>SUM(F12:Y12)-E12</f>
        <v>4</v>
      </c>
      <c r="E12" s="124">
        <f>J12+O12+T12+Y12</f>
        <v>5</v>
      </c>
      <c r="F12" s="86"/>
      <c r="G12" s="87"/>
      <c r="H12" s="87"/>
      <c r="I12" s="87"/>
      <c r="J12" s="88"/>
      <c r="K12" s="94">
        <v>2</v>
      </c>
      <c r="L12" s="95">
        <v>2</v>
      </c>
      <c r="M12" s="95">
        <v>0</v>
      </c>
      <c r="N12" s="95" t="s">
        <v>30</v>
      </c>
      <c r="O12" s="96">
        <v>5</v>
      </c>
      <c r="P12" s="86"/>
      <c r="Q12" s="87"/>
      <c r="R12" s="87"/>
      <c r="S12" s="87"/>
      <c r="T12" s="88"/>
      <c r="U12" s="89"/>
      <c r="V12" s="87"/>
      <c r="W12" s="87"/>
      <c r="X12" s="87"/>
      <c r="Y12" s="90"/>
      <c r="Z12" s="97">
        <v>1</v>
      </c>
      <c r="AA12" s="92"/>
      <c r="AB12" s="93"/>
    </row>
    <row r="13" spans="1:28" s="12" customFormat="1" ht="12.75" customHeight="1" thickBot="1">
      <c r="A13" s="119" t="s">
        <v>11</v>
      </c>
      <c r="B13" s="120" t="s">
        <v>99</v>
      </c>
      <c r="C13" s="122" t="s">
        <v>41</v>
      </c>
      <c r="D13" s="155">
        <f>SUM(F13:Y13)-E13</f>
        <v>4</v>
      </c>
      <c r="E13" s="124">
        <f>J13+O13+T13+Y13</f>
        <v>5</v>
      </c>
      <c r="F13" s="86"/>
      <c r="G13" s="87"/>
      <c r="H13" s="87"/>
      <c r="I13" s="87"/>
      <c r="J13" s="88"/>
      <c r="K13" s="94">
        <v>2</v>
      </c>
      <c r="L13" s="95">
        <v>2</v>
      </c>
      <c r="M13" s="95">
        <v>0</v>
      </c>
      <c r="N13" s="95" t="s">
        <v>28</v>
      </c>
      <c r="O13" s="96">
        <v>5</v>
      </c>
      <c r="P13" s="86"/>
      <c r="Q13" s="87"/>
      <c r="R13" s="87"/>
      <c r="S13" s="87"/>
      <c r="T13" s="88"/>
      <c r="U13" s="89"/>
      <c r="V13" s="87"/>
      <c r="W13" s="87"/>
      <c r="X13" s="87"/>
      <c r="Y13" s="90"/>
      <c r="Z13" s="97"/>
      <c r="AA13" s="98"/>
      <c r="AB13" s="99"/>
    </row>
    <row r="14" spans="1:28" s="7" customFormat="1" ht="12.75" customHeight="1" thickBot="1">
      <c r="A14" s="204" t="s">
        <v>33</v>
      </c>
      <c r="B14" s="205"/>
      <c r="C14" s="206"/>
      <c r="D14" s="5">
        <f aca="true" t="shared" si="1" ref="D14:Y14">SUM(D15:D18)</f>
        <v>9</v>
      </c>
      <c r="E14" s="174">
        <f t="shared" si="1"/>
        <v>10</v>
      </c>
      <c r="F14" s="9">
        <f t="shared" si="1"/>
        <v>8</v>
      </c>
      <c r="G14" s="15">
        <f t="shared" si="1"/>
        <v>1</v>
      </c>
      <c r="H14" s="15">
        <f t="shared" si="1"/>
        <v>0</v>
      </c>
      <c r="I14" s="15">
        <f t="shared" si="1"/>
        <v>0</v>
      </c>
      <c r="J14" s="16">
        <f t="shared" si="1"/>
        <v>10</v>
      </c>
      <c r="K14" s="13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4">
        <f t="shared" si="1"/>
        <v>0</v>
      </c>
      <c r="P14" s="9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6">
        <f t="shared" si="1"/>
        <v>0</v>
      </c>
      <c r="U14" s="13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4">
        <f t="shared" si="1"/>
        <v>0</v>
      </c>
      <c r="Z14" s="9"/>
      <c r="AA14" s="15"/>
      <c r="AB14" s="21"/>
    </row>
    <row r="15" spans="1:28" s="7" customFormat="1" ht="25.5" customHeight="1" thickBot="1">
      <c r="A15" s="140" t="s">
        <v>12</v>
      </c>
      <c r="B15" s="126" t="s">
        <v>100</v>
      </c>
      <c r="C15" s="126" t="s">
        <v>73</v>
      </c>
      <c r="D15" s="123">
        <f>SUM(F15:Y15)-E15</f>
        <v>2</v>
      </c>
      <c r="E15" s="123">
        <f>J15+O15+T15+Y15</f>
        <v>2</v>
      </c>
      <c r="F15" s="100">
        <v>2</v>
      </c>
      <c r="G15" s="30">
        <v>0</v>
      </c>
      <c r="H15" s="30">
        <v>0</v>
      </c>
      <c r="I15" s="30" t="s">
        <v>28</v>
      </c>
      <c r="J15" s="32">
        <v>2</v>
      </c>
      <c r="K15" s="29"/>
      <c r="L15" s="30"/>
      <c r="M15" s="30"/>
      <c r="N15" s="30"/>
      <c r="O15" s="27"/>
      <c r="P15" s="100"/>
      <c r="Q15" s="30"/>
      <c r="R15" s="30"/>
      <c r="S15" s="30"/>
      <c r="T15" s="32"/>
      <c r="U15" s="29"/>
      <c r="V15" s="30"/>
      <c r="W15" s="30"/>
      <c r="X15" s="30"/>
      <c r="Y15" s="31"/>
      <c r="Z15" s="132"/>
      <c r="AA15" s="133"/>
      <c r="AB15" s="134"/>
    </row>
    <row r="16" spans="1:28" s="7" customFormat="1" ht="12.75" customHeight="1" thickBot="1">
      <c r="A16" s="125" t="s">
        <v>13</v>
      </c>
      <c r="B16" s="120" t="s">
        <v>101</v>
      </c>
      <c r="C16" s="122" t="s">
        <v>52</v>
      </c>
      <c r="D16" s="123">
        <f>SUM(F16:Y16)-E16</f>
        <v>3</v>
      </c>
      <c r="E16" s="123">
        <f>J16+O16+T16+Y16</f>
        <v>3</v>
      </c>
      <c r="F16" s="100">
        <v>2</v>
      </c>
      <c r="G16" s="30">
        <v>1</v>
      </c>
      <c r="H16" s="30">
        <v>0</v>
      </c>
      <c r="I16" s="30" t="s">
        <v>30</v>
      </c>
      <c r="J16" s="32">
        <v>3</v>
      </c>
      <c r="K16" s="29"/>
      <c r="L16" s="30"/>
      <c r="M16" s="30"/>
      <c r="N16" s="32"/>
      <c r="O16" s="31"/>
      <c r="P16" s="100"/>
      <c r="Q16" s="30"/>
      <c r="R16" s="30"/>
      <c r="S16" s="30"/>
      <c r="T16" s="32"/>
      <c r="U16" s="29"/>
      <c r="V16" s="30"/>
      <c r="W16" s="30"/>
      <c r="X16" s="30"/>
      <c r="Y16" s="31"/>
      <c r="Z16" s="10"/>
      <c r="AA16" s="101"/>
      <c r="AB16" s="44"/>
    </row>
    <row r="17" spans="1:28" s="7" customFormat="1" ht="12.75" customHeight="1" thickBot="1">
      <c r="A17" s="125" t="s">
        <v>57</v>
      </c>
      <c r="B17" s="120" t="s">
        <v>102</v>
      </c>
      <c r="C17" s="122" t="s">
        <v>51</v>
      </c>
      <c r="D17" s="123">
        <f>SUM(F17:Y17)-E17</f>
        <v>2</v>
      </c>
      <c r="E17" s="123">
        <f>J17+O17+T17+Y17</f>
        <v>2</v>
      </c>
      <c r="F17" s="57">
        <v>2</v>
      </c>
      <c r="G17" s="34">
        <v>0</v>
      </c>
      <c r="H17" s="34">
        <v>0</v>
      </c>
      <c r="I17" s="34" t="s">
        <v>28</v>
      </c>
      <c r="J17" s="36">
        <v>2</v>
      </c>
      <c r="K17" s="33"/>
      <c r="L17" s="34"/>
      <c r="M17" s="34"/>
      <c r="N17" s="36"/>
      <c r="O17" s="35"/>
      <c r="P17" s="57"/>
      <c r="Q17" s="34"/>
      <c r="R17" s="34"/>
      <c r="S17" s="34"/>
      <c r="T17" s="36"/>
      <c r="U17" s="33"/>
      <c r="V17" s="34"/>
      <c r="W17" s="34"/>
      <c r="X17" s="34"/>
      <c r="Y17" s="35"/>
      <c r="Z17" s="40"/>
      <c r="AA17" s="37"/>
      <c r="AB17" s="58"/>
    </row>
    <row r="18" spans="1:33" s="7" customFormat="1" ht="12.75" customHeight="1" thickBot="1">
      <c r="A18" s="125" t="s">
        <v>58</v>
      </c>
      <c r="B18" s="120" t="s">
        <v>131</v>
      </c>
      <c r="C18" s="167" t="s">
        <v>47</v>
      </c>
      <c r="D18" s="157">
        <f>SUM(F18:Y18)-E18</f>
        <v>2</v>
      </c>
      <c r="E18" s="157">
        <f>J18+O18+T18+Y18</f>
        <v>3</v>
      </c>
      <c r="F18" s="57">
        <v>2</v>
      </c>
      <c r="G18" s="34">
        <v>0</v>
      </c>
      <c r="H18" s="34">
        <v>0</v>
      </c>
      <c r="I18" s="34" t="s">
        <v>28</v>
      </c>
      <c r="J18" s="36">
        <v>3</v>
      </c>
      <c r="K18" s="33"/>
      <c r="L18" s="34"/>
      <c r="M18" s="34"/>
      <c r="N18" s="36"/>
      <c r="O18" s="31"/>
      <c r="P18" s="57"/>
      <c r="Q18" s="34"/>
      <c r="R18" s="34"/>
      <c r="S18" s="34"/>
      <c r="T18" s="36"/>
      <c r="U18" s="33"/>
      <c r="V18" s="34"/>
      <c r="W18" s="34"/>
      <c r="X18" s="34"/>
      <c r="Y18" s="35"/>
      <c r="Z18" s="40"/>
      <c r="AA18" s="37"/>
      <c r="AB18" s="58"/>
      <c r="AG18" s="8"/>
    </row>
    <row r="19" spans="1:28" s="7" customFormat="1" ht="12.75" customHeight="1" thickBot="1">
      <c r="A19" s="207" t="s">
        <v>34</v>
      </c>
      <c r="B19" s="208"/>
      <c r="C19" s="217"/>
      <c r="D19" s="16">
        <f aca="true" t="shared" si="2" ref="D19:Y19">SUM(D20:D27)</f>
        <v>22</v>
      </c>
      <c r="E19" s="16">
        <f t="shared" si="2"/>
        <v>24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15</v>
      </c>
      <c r="L19" s="16">
        <f t="shared" si="2"/>
        <v>0</v>
      </c>
      <c r="M19" s="16">
        <f t="shared" si="2"/>
        <v>3</v>
      </c>
      <c r="N19" s="16">
        <f t="shared" si="2"/>
        <v>0</v>
      </c>
      <c r="O19" s="16">
        <f t="shared" si="2"/>
        <v>20</v>
      </c>
      <c r="P19" s="16">
        <f t="shared" si="2"/>
        <v>2</v>
      </c>
      <c r="Q19" s="16">
        <f t="shared" si="2"/>
        <v>0</v>
      </c>
      <c r="R19" s="16">
        <f t="shared" si="2"/>
        <v>2</v>
      </c>
      <c r="S19" s="16">
        <f t="shared" si="2"/>
        <v>0</v>
      </c>
      <c r="T19" s="16">
        <f t="shared" si="2"/>
        <v>4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9"/>
      <c r="AA19" s="15"/>
      <c r="AB19" s="21"/>
    </row>
    <row r="20" spans="1:28" s="11" customFormat="1" ht="12.75" customHeight="1" thickBot="1">
      <c r="A20" s="125" t="s">
        <v>59</v>
      </c>
      <c r="B20" s="127" t="s">
        <v>104</v>
      </c>
      <c r="C20" s="126" t="s">
        <v>42</v>
      </c>
      <c r="D20" s="123">
        <f aca="true" t="shared" si="3" ref="D20:D27">SUM(F20:Y20)-E20</f>
        <v>4</v>
      </c>
      <c r="E20" s="124">
        <f aca="true" t="shared" si="4" ref="E20:E27">J20+O20+T20+Y20</f>
        <v>5</v>
      </c>
      <c r="F20" s="57"/>
      <c r="G20" s="34"/>
      <c r="H20" s="34"/>
      <c r="I20" s="34"/>
      <c r="J20" s="36"/>
      <c r="K20" s="33">
        <v>2</v>
      </c>
      <c r="L20" s="34">
        <v>0</v>
      </c>
      <c r="M20" s="34">
        <v>2</v>
      </c>
      <c r="N20" s="34" t="s">
        <v>28</v>
      </c>
      <c r="O20" s="35">
        <v>5</v>
      </c>
      <c r="P20" s="57"/>
      <c r="Q20" s="34"/>
      <c r="R20" s="34"/>
      <c r="S20" s="34"/>
      <c r="T20" s="36"/>
      <c r="U20" s="33"/>
      <c r="V20" s="34"/>
      <c r="W20" s="34"/>
      <c r="X20" s="34"/>
      <c r="Y20" s="35"/>
      <c r="Z20" s="40">
        <v>2</v>
      </c>
      <c r="AA20" s="37"/>
      <c r="AB20" s="58"/>
    </row>
    <row r="21" spans="1:28" s="7" customFormat="1" ht="14.25" customHeight="1" thickBot="1">
      <c r="A21" s="125" t="s">
        <v>60</v>
      </c>
      <c r="B21" s="118" t="s">
        <v>105</v>
      </c>
      <c r="C21" s="122" t="s">
        <v>74</v>
      </c>
      <c r="D21" s="123">
        <f t="shared" si="3"/>
        <v>2</v>
      </c>
      <c r="E21" s="124">
        <f t="shared" si="4"/>
        <v>2</v>
      </c>
      <c r="F21" s="100"/>
      <c r="G21" s="30"/>
      <c r="H21" s="30"/>
      <c r="I21" s="30"/>
      <c r="J21" s="32"/>
      <c r="K21" s="29">
        <v>2</v>
      </c>
      <c r="L21" s="30">
        <v>0</v>
      </c>
      <c r="M21" s="30">
        <v>0</v>
      </c>
      <c r="N21" s="30" t="s">
        <v>28</v>
      </c>
      <c r="O21" s="31">
        <v>2</v>
      </c>
      <c r="P21" s="102"/>
      <c r="Q21" s="103"/>
      <c r="R21" s="103"/>
      <c r="S21" s="103"/>
      <c r="T21" s="104"/>
      <c r="U21" s="105"/>
      <c r="V21" s="103"/>
      <c r="W21" s="103"/>
      <c r="X21" s="103"/>
      <c r="Y21" s="106"/>
      <c r="Z21" s="42"/>
      <c r="AA21" s="107"/>
      <c r="AB21" s="43"/>
    </row>
    <row r="22" spans="1:28" s="7" customFormat="1" ht="12.75" customHeight="1" thickBot="1">
      <c r="A22" s="125" t="s">
        <v>20</v>
      </c>
      <c r="B22" s="118" t="s">
        <v>132</v>
      </c>
      <c r="C22" s="122" t="s">
        <v>43</v>
      </c>
      <c r="D22" s="123">
        <f t="shared" si="3"/>
        <v>2</v>
      </c>
      <c r="E22" s="124">
        <f t="shared" si="4"/>
        <v>2</v>
      </c>
      <c r="F22" s="100"/>
      <c r="G22" s="30"/>
      <c r="H22" s="30"/>
      <c r="I22" s="30"/>
      <c r="J22" s="32"/>
      <c r="K22" s="29">
        <v>2</v>
      </c>
      <c r="L22" s="30">
        <v>0</v>
      </c>
      <c r="M22" s="30">
        <v>0</v>
      </c>
      <c r="N22" s="30" t="s">
        <v>28</v>
      </c>
      <c r="O22" s="31">
        <v>2</v>
      </c>
      <c r="P22" s="102"/>
      <c r="Q22" s="103"/>
      <c r="R22" s="103"/>
      <c r="S22" s="103"/>
      <c r="T22" s="104"/>
      <c r="U22" s="105"/>
      <c r="V22" s="103"/>
      <c r="W22" s="103"/>
      <c r="X22" s="103"/>
      <c r="Y22" s="106"/>
      <c r="Z22" s="42">
        <v>1</v>
      </c>
      <c r="AA22" s="107"/>
      <c r="AB22" s="43"/>
    </row>
    <row r="23" spans="1:28" s="7" customFormat="1" ht="12.75" customHeight="1" thickBot="1">
      <c r="A23" s="125" t="s">
        <v>21</v>
      </c>
      <c r="B23" s="118" t="s">
        <v>107</v>
      </c>
      <c r="C23" s="122" t="s">
        <v>76</v>
      </c>
      <c r="D23" s="123">
        <f t="shared" si="3"/>
        <v>2</v>
      </c>
      <c r="E23" s="124">
        <f t="shared" si="4"/>
        <v>2</v>
      </c>
      <c r="F23" s="57"/>
      <c r="G23" s="34"/>
      <c r="H23" s="34"/>
      <c r="I23" s="34"/>
      <c r="J23" s="36"/>
      <c r="K23" s="33">
        <v>2</v>
      </c>
      <c r="L23" s="34">
        <v>0</v>
      </c>
      <c r="M23" s="34">
        <v>0</v>
      </c>
      <c r="N23" s="34" t="s">
        <v>30</v>
      </c>
      <c r="O23" s="35">
        <v>2</v>
      </c>
      <c r="P23" s="108"/>
      <c r="Q23" s="109"/>
      <c r="R23" s="109"/>
      <c r="S23" s="109"/>
      <c r="T23" s="110"/>
      <c r="U23" s="111"/>
      <c r="V23" s="109"/>
      <c r="W23" s="109"/>
      <c r="X23" s="109"/>
      <c r="Y23" s="112"/>
      <c r="Z23" s="40"/>
      <c r="AA23" s="37"/>
      <c r="AB23" s="58"/>
    </row>
    <row r="24" spans="1:28" s="7" customFormat="1" ht="12.75" customHeight="1" thickBot="1">
      <c r="A24" s="125" t="s">
        <v>22</v>
      </c>
      <c r="B24" s="118" t="s">
        <v>108</v>
      </c>
      <c r="C24" s="122" t="s">
        <v>44</v>
      </c>
      <c r="D24" s="123">
        <f t="shared" si="3"/>
        <v>3</v>
      </c>
      <c r="E24" s="124">
        <f t="shared" si="4"/>
        <v>3</v>
      </c>
      <c r="F24" s="57"/>
      <c r="G24" s="34"/>
      <c r="H24" s="34"/>
      <c r="I24" s="34"/>
      <c r="J24" s="36"/>
      <c r="K24" s="33">
        <v>2</v>
      </c>
      <c r="L24" s="34">
        <v>0</v>
      </c>
      <c r="M24" s="34">
        <v>1</v>
      </c>
      <c r="N24" s="34" t="s">
        <v>30</v>
      </c>
      <c r="O24" s="35">
        <v>3</v>
      </c>
      <c r="P24" s="108"/>
      <c r="Q24" s="109"/>
      <c r="R24" s="109"/>
      <c r="S24" s="109"/>
      <c r="T24" s="110"/>
      <c r="U24" s="111"/>
      <c r="V24" s="109"/>
      <c r="W24" s="109"/>
      <c r="X24" s="109"/>
      <c r="Y24" s="112"/>
      <c r="Z24" s="40"/>
      <c r="AA24" s="37"/>
      <c r="AB24" s="58"/>
    </row>
    <row r="25" spans="1:28" s="7" customFormat="1" ht="12.75" customHeight="1" thickBot="1">
      <c r="A25" s="125" t="s">
        <v>23</v>
      </c>
      <c r="B25" s="118" t="s">
        <v>109</v>
      </c>
      <c r="C25" s="122" t="s">
        <v>45</v>
      </c>
      <c r="D25" s="123">
        <f t="shared" si="3"/>
        <v>2</v>
      </c>
      <c r="E25" s="124">
        <f t="shared" si="4"/>
        <v>3</v>
      </c>
      <c r="F25" s="57"/>
      <c r="G25" s="34"/>
      <c r="H25" s="34"/>
      <c r="I25" s="34"/>
      <c r="J25" s="36"/>
      <c r="K25" s="33">
        <v>2</v>
      </c>
      <c r="L25" s="34">
        <v>0</v>
      </c>
      <c r="M25" s="34">
        <v>0</v>
      </c>
      <c r="N25" s="34" t="s">
        <v>28</v>
      </c>
      <c r="O25" s="35">
        <v>3</v>
      </c>
      <c r="P25" s="108"/>
      <c r="Q25" s="109"/>
      <c r="R25" s="109"/>
      <c r="S25" s="109"/>
      <c r="T25" s="110"/>
      <c r="U25" s="111"/>
      <c r="V25" s="109"/>
      <c r="W25" s="109"/>
      <c r="X25" s="109"/>
      <c r="Y25" s="112"/>
      <c r="Z25" s="40"/>
      <c r="AA25" s="37"/>
      <c r="AB25" s="58"/>
    </row>
    <row r="26" spans="1:28" s="7" customFormat="1" ht="24.75" customHeight="1" thickBot="1">
      <c r="A26" s="171" t="s">
        <v>24</v>
      </c>
      <c r="B26" s="168" t="s">
        <v>110</v>
      </c>
      <c r="C26" s="122" t="s">
        <v>77</v>
      </c>
      <c r="D26" s="123">
        <f t="shared" si="3"/>
        <v>3</v>
      </c>
      <c r="E26" s="124">
        <f t="shared" si="4"/>
        <v>3</v>
      </c>
      <c r="F26" s="57"/>
      <c r="G26" s="34"/>
      <c r="H26" s="34"/>
      <c r="I26" s="34"/>
      <c r="J26" s="36"/>
      <c r="K26" s="33">
        <v>3</v>
      </c>
      <c r="L26" s="34">
        <v>0</v>
      </c>
      <c r="M26" s="34">
        <v>0</v>
      </c>
      <c r="N26" s="34" t="s">
        <v>30</v>
      </c>
      <c r="O26" s="35">
        <v>3</v>
      </c>
      <c r="P26" s="108"/>
      <c r="Q26" s="109"/>
      <c r="R26" s="109"/>
      <c r="S26" s="109"/>
      <c r="T26" s="110"/>
      <c r="U26" s="111"/>
      <c r="V26" s="109"/>
      <c r="W26" s="109"/>
      <c r="X26" s="109"/>
      <c r="Y26" s="112"/>
      <c r="Z26" s="40"/>
      <c r="AA26" s="37"/>
      <c r="AB26" s="58"/>
    </row>
    <row r="27" spans="1:28" s="7" customFormat="1" ht="12.75" customHeight="1" thickBot="1">
      <c r="A27" s="125" t="s">
        <v>61</v>
      </c>
      <c r="B27" s="118" t="s">
        <v>127</v>
      </c>
      <c r="C27" s="122" t="s">
        <v>75</v>
      </c>
      <c r="D27" s="164">
        <f t="shared" si="3"/>
        <v>4</v>
      </c>
      <c r="E27" s="123">
        <f t="shared" si="4"/>
        <v>4</v>
      </c>
      <c r="F27" s="57"/>
      <c r="G27" s="34"/>
      <c r="H27" s="34"/>
      <c r="I27" s="34"/>
      <c r="J27" s="36"/>
      <c r="K27" s="33"/>
      <c r="L27" s="34"/>
      <c r="M27" s="34"/>
      <c r="N27" s="34"/>
      <c r="O27" s="35"/>
      <c r="P27" s="108">
        <v>2</v>
      </c>
      <c r="Q27" s="109">
        <v>0</v>
      </c>
      <c r="R27" s="109">
        <v>2</v>
      </c>
      <c r="S27" s="109" t="s">
        <v>30</v>
      </c>
      <c r="T27" s="110">
        <v>4</v>
      </c>
      <c r="U27" s="111"/>
      <c r="V27" s="109"/>
      <c r="W27" s="109"/>
      <c r="X27" s="109"/>
      <c r="Y27" s="112"/>
      <c r="Z27" s="40">
        <v>11</v>
      </c>
      <c r="AA27" s="37"/>
      <c r="AB27" s="58"/>
    </row>
    <row r="28" spans="1:28" s="7" customFormat="1" ht="12.75" customHeight="1" thickBot="1">
      <c r="A28" s="207" t="s">
        <v>35</v>
      </c>
      <c r="B28" s="208"/>
      <c r="C28" s="208"/>
      <c r="D28" s="162">
        <f>SUM(D29:D32)</f>
        <v>6</v>
      </c>
      <c r="E28" s="173">
        <f>SUM(E29:E32)</f>
        <v>6</v>
      </c>
      <c r="F28" s="13">
        <f>F29+F30+F31+F32</f>
        <v>2</v>
      </c>
      <c r="G28" s="9">
        <f>G29+G30+G31+G32</f>
        <v>0</v>
      </c>
      <c r="H28" s="9">
        <f>H29+H30+H31+H32</f>
        <v>0</v>
      </c>
      <c r="I28" s="9"/>
      <c r="J28" s="9">
        <f>J29+J30+J31+J32</f>
        <v>2</v>
      </c>
      <c r="K28" s="9">
        <f>K29+K30+K31+K32</f>
        <v>0</v>
      </c>
      <c r="L28" s="9">
        <f>L29+L30+L31+L32</f>
        <v>0</v>
      </c>
      <c r="M28" s="9">
        <f>M29+M30+M31+M32</f>
        <v>0</v>
      </c>
      <c r="N28" s="9"/>
      <c r="O28" s="9">
        <f>O29+O30+O31+O32</f>
        <v>0</v>
      </c>
      <c r="P28" s="9">
        <f>P29+P30+P31+P32</f>
        <v>4</v>
      </c>
      <c r="Q28" s="9">
        <f>Q29+Q30+Q31+Q32</f>
        <v>0</v>
      </c>
      <c r="R28" s="9">
        <f>R29+R30+R31+R32</f>
        <v>0</v>
      </c>
      <c r="S28" s="9"/>
      <c r="T28" s="9">
        <f>T29+T30+T31+T32</f>
        <v>4</v>
      </c>
      <c r="U28" s="9">
        <f>U29+U30+U31+U32</f>
        <v>0</v>
      </c>
      <c r="V28" s="9">
        <f>V29+V30+V31+V32</f>
        <v>0</v>
      </c>
      <c r="W28" s="9">
        <f>W29+W30+W31+W32</f>
        <v>0</v>
      </c>
      <c r="X28" s="9"/>
      <c r="Y28" s="9">
        <f>Y29+Y30+Y31+Y32</f>
        <v>0</v>
      </c>
      <c r="Z28" s="9"/>
      <c r="AA28" s="15"/>
      <c r="AB28" s="21"/>
    </row>
    <row r="29" spans="1:28" s="7" customFormat="1" ht="12.75" customHeight="1" thickBot="1">
      <c r="A29" s="140" t="s">
        <v>36</v>
      </c>
      <c r="B29" s="118"/>
      <c r="C29" s="126" t="s">
        <v>54</v>
      </c>
      <c r="D29" s="164">
        <f>SUM(F29:Y29)-E29</f>
        <v>2</v>
      </c>
      <c r="E29" s="123">
        <f>J29+O29+T29+Y29</f>
        <v>2</v>
      </c>
      <c r="F29" s="57">
        <v>2</v>
      </c>
      <c r="G29" s="34">
        <v>0</v>
      </c>
      <c r="H29" s="34">
        <v>0</v>
      </c>
      <c r="I29" s="34" t="s">
        <v>28</v>
      </c>
      <c r="J29" s="36">
        <v>2</v>
      </c>
      <c r="K29" s="33"/>
      <c r="L29" s="34"/>
      <c r="M29" s="34"/>
      <c r="N29" s="34"/>
      <c r="O29" s="35"/>
      <c r="P29" s="108"/>
      <c r="Q29" s="109"/>
      <c r="R29" s="109"/>
      <c r="S29" s="109"/>
      <c r="T29" s="113"/>
      <c r="U29" s="57"/>
      <c r="V29" s="34"/>
      <c r="W29" s="34"/>
      <c r="X29" s="34"/>
      <c r="Y29" s="36"/>
      <c r="Z29" s="46"/>
      <c r="AA29" s="114"/>
      <c r="AB29" s="114"/>
    </row>
    <row r="30" spans="1:28" s="7" customFormat="1" ht="12.75" customHeight="1" thickBot="1">
      <c r="A30" s="140" t="s">
        <v>25</v>
      </c>
      <c r="B30" s="118"/>
      <c r="C30" s="126" t="s">
        <v>55</v>
      </c>
      <c r="D30" s="164">
        <f>SUM(F30:Y30)-E30</f>
        <v>2</v>
      </c>
      <c r="E30" s="123">
        <f>J30+O30+T30+Y30</f>
        <v>2</v>
      </c>
      <c r="F30" s="57"/>
      <c r="G30" s="34"/>
      <c r="H30" s="34"/>
      <c r="I30" s="34"/>
      <c r="J30" s="36"/>
      <c r="K30" s="33"/>
      <c r="L30" s="34"/>
      <c r="M30" s="34"/>
      <c r="N30" s="34"/>
      <c r="O30" s="35"/>
      <c r="P30" s="108">
        <v>2</v>
      </c>
      <c r="Q30" s="109">
        <v>0</v>
      </c>
      <c r="R30" s="109">
        <v>0</v>
      </c>
      <c r="S30" s="109" t="s">
        <v>28</v>
      </c>
      <c r="T30" s="112">
        <v>2</v>
      </c>
      <c r="U30" s="57"/>
      <c r="V30" s="34"/>
      <c r="W30" s="34"/>
      <c r="X30" s="34"/>
      <c r="Y30" s="36"/>
      <c r="Z30" s="41"/>
      <c r="AA30" s="10"/>
      <c r="AB30" s="10"/>
    </row>
    <row r="31" spans="1:28" s="7" customFormat="1" ht="12.75" customHeight="1" thickBot="1">
      <c r="A31" s="140" t="s">
        <v>65</v>
      </c>
      <c r="B31" s="118"/>
      <c r="C31" s="126" t="s">
        <v>56</v>
      </c>
      <c r="D31" s="164">
        <f>SUM(F31:Y31)-E31</f>
        <v>2</v>
      </c>
      <c r="E31" s="123">
        <f>J31+O31+T31+Y31</f>
        <v>2</v>
      </c>
      <c r="F31" s="57"/>
      <c r="G31" s="34"/>
      <c r="H31" s="34"/>
      <c r="I31" s="34"/>
      <c r="J31" s="36"/>
      <c r="K31" s="33"/>
      <c r="L31" s="34"/>
      <c r="M31" s="34"/>
      <c r="N31" s="34"/>
      <c r="O31" s="35"/>
      <c r="P31" s="108">
        <v>2</v>
      </c>
      <c r="Q31" s="109">
        <v>0</v>
      </c>
      <c r="R31" s="109">
        <v>0</v>
      </c>
      <c r="S31" s="109" t="s">
        <v>28</v>
      </c>
      <c r="T31" s="112">
        <v>2</v>
      </c>
      <c r="U31" s="57"/>
      <c r="V31" s="34"/>
      <c r="W31" s="34"/>
      <c r="X31" s="34"/>
      <c r="Y31" s="36"/>
      <c r="Z31" s="41"/>
      <c r="AA31" s="10"/>
      <c r="AB31" s="10"/>
    </row>
    <row r="32" spans="2:28" s="7" customFormat="1" ht="1.5" customHeight="1" hidden="1" thickBot="1">
      <c r="B32" s="118"/>
      <c r="C32" s="128"/>
      <c r="D32" s="123">
        <f>SUM(F32:Y32)-E32</f>
        <v>0</v>
      </c>
      <c r="E32" s="123">
        <f>J32+O32+T32+Y32</f>
        <v>0</v>
      </c>
      <c r="F32" s="57"/>
      <c r="G32" s="34"/>
      <c r="H32" s="34"/>
      <c r="I32" s="34"/>
      <c r="J32" s="36"/>
      <c r="K32" s="33"/>
      <c r="L32" s="34"/>
      <c r="M32" s="34"/>
      <c r="N32" s="34"/>
      <c r="O32" s="35"/>
      <c r="P32" s="108"/>
      <c r="Q32" s="109"/>
      <c r="R32" s="109"/>
      <c r="S32" s="109"/>
      <c r="T32" s="115"/>
      <c r="U32" s="153"/>
      <c r="V32" s="154"/>
      <c r="W32" s="154"/>
      <c r="X32" s="154"/>
      <c r="Y32" s="3"/>
      <c r="Z32" s="41"/>
      <c r="AA32" s="10"/>
      <c r="AB32" s="10"/>
    </row>
    <row r="33" spans="1:28" s="7" customFormat="1" ht="10.5" customHeight="1" thickBot="1">
      <c r="A33" s="214" t="s">
        <v>62</v>
      </c>
      <c r="B33" s="215"/>
      <c r="C33" s="216"/>
      <c r="D33" s="13">
        <f>D19+D14+D8+D28</f>
        <v>60</v>
      </c>
      <c r="E33" s="13">
        <f>E19+E14+E8+E28</f>
        <v>68</v>
      </c>
      <c r="F33" s="13">
        <f>F19+F14+F8+F28</f>
        <v>19</v>
      </c>
      <c r="G33" s="13">
        <f>G19+G14+G8+G28</f>
        <v>6</v>
      </c>
      <c r="H33" s="13">
        <f>H19+H14+H8+H28</f>
        <v>1</v>
      </c>
      <c r="I33" s="13"/>
      <c r="J33" s="13">
        <f>J19+J14+J8+J28</f>
        <v>30</v>
      </c>
      <c r="K33" s="13">
        <f>K19+K14+K8+K28</f>
        <v>19</v>
      </c>
      <c r="L33" s="13">
        <f>L19+L14+L8+L28</f>
        <v>4</v>
      </c>
      <c r="M33" s="13">
        <f>M19+M14+M8+M28</f>
        <v>3</v>
      </c>
      <c r="N33" s="13"/>
      <c r="O33" s="13">
        <f>O19+O14+O8+O28</f>
        <v>30</v>
      </c>
      <c r="P33" s="13">
        <f>P19+P14+P8+P28</f>
        <v>6</v>
      </c>
      <c r="Q33" s="13">
        <f>Q19+Q14+Q8+Q28</f>
        <v>0</v>
      </c>
      <c r="R33" s="13">
        <f>R19+R14+R8+R28</f>
        <v>2</v>
      </c>
      <c r="S33" s="13"/>
      <c r="T33" s="13">
        <f>T19+T14+T8+T28</f>
        <v>8</v>
      </c>
      <c r="U33" s="13">
        <f>U19+U14+U8+U28</f>
        <v>0</v>
      </c>
      <c r="V33" s="13">
        <f>V19+V14+V8+V28</f>
        <v>0</v>
      </c>
      <c r="W33" s="13">
        <f>W19+W14+W8+W28</f>
        <v>0</v>
      </c>
      <c r="X33" s="13"/>
      <c r="Y33" s="13">
        <f>Y19+Y14+Y8+Y28</f>
        <v>0</v>
      </c>
      <c r="Z33" s="10"/>
      <c r="AA33" s="10"/>
      <c r="AB33" s="10"/>
    </row>
    <row r="34" spans="1:28" s="7" customFormat="1" ht="12.75" customHeight="1" hidden="1">
      <c r="A34" s="8"/>
      <c r="B34" s="8"/>
      <c r="C34" s="144" t="s">
        <v>30</v>
      </c>
      <c r="D34" s="50"/>
      <c r="E34" s="51"/>
      <c r="F34" s="50"/>
      <c r="G34" s="6"/>
      <c r="H34" s="6"/>
      <c r="I34" s="6">
        <f>COUNTIF(I9:I33,"v")</f>
        <v>3</v>
      </c>
      <c r="J34" s="6"/>
      <c r="K34" s="6"/>
      <c r="L34" s="6"/>
      <c r="M34" s="6"/>
      <c r="N34" s="6">
        <f>COUNTIF(N9:N33,"v")</f>
        <v>4</v>
      </c>
      <c r="O34" s="6"/>
      <c r="P34" s="6"/>
      <c r="Q34" s="6"/>
      <c r="R34" s="6"/>
      <c r="S34" s="6">
        <f>COUNTIF(S9:S33,"v")</f>
        <v>1</v>
      </c>
      <c r="T34" s="6"/>
      <c r="U34" s="6"/>
      <c r="V34" s="6"/>
      <c r="W34" s="6"/>
      <c r="X34" s="6">
        <f>COUNTIF(X9:X33,"v")</f>
        <v>0</v>
      </c>
      <c r="Y34" s="6"/>
      <c r="Z34" s="10"/>
      <c r="AA34" s="10"/>
      <c r="AB34" s="10"/>
    </row>
    <row r="35" spans="1:28" s="7" customFormat="1" ht="12.75" customHeight="1" hidden="1">
      <c r="A35" s="8"/>
      <c r="B35" s="8"/>
      <c r="C35" s="144" t="s">
        <v>28</v>
      </c>
      <c r="D35" s="50"/>
      <c r="E35" s="51"/>
      <c r="F35" s="50"/>
      <c r="G35" s="6"/>
      <c r="H35" s="6"/>
      <c r="I35" s="6">
        <f>COUNTIF(I9:I33,"f")</f>
        <v>5</v>
      </c>
      <c r="J35" s="6"/>
      <c r="K35" s="6"/>
      <c r="L35" s="6"/>
      <c r="M35" s="6"/>
      <c r="N35" s="6">
        <f>COUNTIF(N9:N33,"f")</f>
        <v>5</v>
      </c>
      <c r="O35" s="6"/>
      <c r="P35" s="6"/>
      <c r="Q35" s="6"/>
      <c r="R35" s="6"/>
      <c r="S35" s="6">
        <f>COUNTIF(S9:S33,"f")</f>
        <v>2</v>
      </c>
      <c r="T35" s="6"/>
      <c r="U35" s="6"/>
      <c r="V35" s="6"/>
      <c r="W35" s="6"/>
      <c r="X35" s="6">
        <f>COUNTIF(X9:X33,"f")</f>
        <v>0</v>
      </c>
      <c r="Y35" s="6"/>
      <c r="Z35" s="10"/>
      <c r="AA35" s="10"/>
      <c r="AB35" s="10"/>
    </row>
    <row r="36" spans="1:28" s="7" customFormat="1" ht="12.75" customHeight="1" thickBot="1">
      <c r="A36" s="135"/>
      <c r="B36" s="138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</row>
    <row r="37" spans="1:28" s="7" customFormat="1" ht="12.75" customHeight="1" thickBot="1">
      <c r="A37" s="204" t="s">
        <v>31</v>
      </c>
      <c r="B37" s="205"/>
      <c r="C37" s="206"/>
      <c r="D37" s="9">
        <f aca="true" t="shared" si="5" ref="D37:Y37">SUM(D38:D50)</f>
        <v>29</v>
      </c>
      <c r="E37" s="9">
        <f t="shared" si="5"/>
        <v>52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9">
        <f t="shared" si="5"/>
        <v>0</v>
      </c>
      <c r="O37" s="9">
        <f t="shared" si="5"/>
        <v>0</v>
      </c>
      <c r="P37" s="9">
        <f t="shared" si="5"/>
        <v>7</v>
      </c>
      <c r="Q37" s="9">
        <f t="shared" si="5"/>
        <v>7</v>
      </c>
      <c r="R37" s="9">
        <f t="shared" si="5"/>
        <v>6</v>
      </c>
      <c r="S37" s="9">
        <f t="shared" si="5"/>
        <v>0</v>
      </c>
      <c r="T37" s="9">
        <f t="shared" si="5"/>
        <v>22</v>
      </c>
      <c r="U37" s="9">
        <f t="shared" si="5"/>
        <v>2</v>
      </c>
      <c r="V37" s="9">
        <f t="shared" si="5"/>
        <v>2</v>
      </c>
      <c r="W37" s="9">
        <f t="shared" si="5"/>
        <v>5</v>
      </c>
      <c r="X37" s="9">
        <f t="shared" si="5"/>
        <v>0</v>
      </c>
      <c r="Y37" s="9">
        <f t="shared" si="5"/>
        <v>30</v>
      </c>
      <c r="Z37" s="23"/>
      <c r="AA37" s="24"/>
      <c r="AB37" s="24"/>
    </row>
    <row r="38" spans="1:28" ht="24.75" customHeight="1" thickBot="1" thickTop="1">
      <c r="A38" s="140" t="s">
        <v>66</v>
      </c>
      <c r="B38" s="156" t="s">
        <v>122</v>
      </c>
      <c r="C38" s="143" t="s">
        <v>82</v>
      </c>
      <c r="D38" s="172">
        <f aca="true" t="shared" si="6" ref="D38:D50">SUM(F38:Y38)-E38</f>
        <v>7</v>
      </c>
      <c r="E38" s="172">
        <f aca="true" t="shared" si="7" ref="E38:E50">J38+O38+T38+Y38</f>
        <v>7</v>
      </c>
      <c r="F38" s="116"/>
      <c r="G38" s="26"/>
      <c r="H38" s="26"/>
      <c r="I38" s="26"/>
      <c r="J38" s="27"/>
      <c r="K38" s="25"/>
      <c r="L38" s="26"/>
      <c r="M38" s="26"/>
      <c r="N38" s="26"/>
      <c r="O38" s="28"/>
      <c r="P38" s="25">
        <v>4</v>
      </c>
      <c r="Q38" s="26">
        <v>3</v>
      </c>
      <c r="R38" s="26">
        <v>0</v>
      </c>
      <c r="S38" s="26" t="s">
        <v>30</v>
      </c>
      <c r="T38" s="27">
        <v>7</v>
      </c>
      <c r="U38" s="116"/>
      <c r="V38" s="26"/>
      <c r="W38" s="26"/>
      <c r="X38" s="26"/>
      <c r="Y38" s="27"/>
      <c r="Z38" s="39">
        <v>12</v>
      </c>
      <c r="AA38" s="107">
        <v>13</v>
      </c>
      <c r="AB38" s="107">
        <v>16</v>
      </c>
    </row>
    <row r="39" spans="1:28" ht="25.5" customHeight="1" thickBot="1">
      <c r="A39" s="140" t="s">
        <v>67</v>
      </c>
      <c r="B39" s="156" t="s">
        <v>123</v>
      </c>
      <c r="C39" s="169" t="s">
        <v>84</v>
      </c>
      <c r="D39" s="164">
        <f t="shared" si="6"/>
        <v>4</v>
      </c>
      <c r="E39" s="164">
        <f t="shared" si="7"/>
        <v>4</v>
      </c>
      <c r="F39" s="100"/>
      <c r="G39" s="30"/>
      <c r="H39" s="30"/>
      <c r="I39" s="30"/>
      <c r="J39" s="31"/>
      <c r="K39" s="29"/>
      <c r="L39" s="30"/>
      <c r="M39" s="30"/>
      <c r="N39" s="30"/>
      <c r="O39" s="32"/>
      <c r="P39" s="29">
        <v>2</v>
      </c>
      <c r="Q39" s="30">
        <v>2</v>
      </c>
      <c r="R39" s="30">
        <v>0</v>
      </c>
      <c r="S39" s="30" t="s">
        <v>30</v>
      </c>
      <c r="T39" s="31">
        <v>4</v>
      </c>
      <c r="U39" s="100"/>
      <c r="V39" s="30"/>
      <c r="W39" s="30"/>
      <c r="X39" s="30"/>
      <c r="Y39" s="31"/>
      <c r="Z39" s="39">
        <v>12</v>
      </c>
      <c r="AA39" s="107">
        <v>13</v>
      </c>
      <c r="AB39" s="107">
        <v>16</v>
      </c>
    </row>
    <row r="40" spans="1:28" ht="25.5" customHeight="1" thickBot="1">
      <c r="A40" s="140" t="s">
        <v>68</v>
      </c>
      <c r="B40" s="120" t="s">
        <v>124</v>
      </c>
      <c r="C40" s="122" t="s">
        <v>83</v>
      </c>
      <c r="D40" s="123">
        <f t="shared" si="6"/>
        <v>2</v>
      </c>
      <c r="E40" s="123">
        <f t="shared" si="7"/>
        <v>3</v>
      </c>
      <c r="F40" s="57"/>
      <c r="G40" s="34"/>
      <c r="H40" s="34"/>
      <c r="I40" s="142"/>
      <c r="J40" s="35"/>
      <c r="K40" s="33"/>
      <c r="L40" s="34"/>
      <c r="M40" s="34"/>
      <c r="N40" s="34"/>
      <c r="O40" s="36"/>
      <c r="P40" s="33">
        <v>1</v>
      </c>
      <c r="Q40" s="34">
        <v>0</v>
      </c>
      <c r="R40" s="34">
        <v>1</v>
      </c>
      <c r="S40" s="34" t="s">
        <v>28</v>
      </c>
      <c r="T40" s="35">
        <v>3</v>
      </c>
      <c r="U40" s="57"/>
      <c r="V40" s="34"/>
      <c r="W40" s="34"/>
      <c r="X40" s="34"/>
      <c r="Y40" s="35"/>
      <c r="Z40" s="38"/>
      <c r="AA40" s="37"/>
      <c r="AB40" s="37"/>
    </row>
    <row r="41" spans="1:28" ht="12.75" customHeight="1" thickBot="1">
      <c r="A41" s="140" t="s">
        <v>69</v>
      </c>
      <c r="B41" s="120" t="s">
        <v>125</v>
      </c>
      <c r="C41" s="122" t="s">
        <v>78</v>
      </c>
      <c r="D41" s="164">
        <f t="shared" si="6"/>
        <v>5</v>
      </c>
      <c r="E41" s="163">
        <f t="shared" si="7"/>
        <v>6</v>
      </c>
      <c r="F41" s="57"/>
      <c r="G41" s="34"/>
      <c r="H41" s="34"/>
      <c r="I41" s="34"/>
      <c r="J41" s="35"/>
      <c r="K41" s="33"/>
      <c r="L41" s="34"/>
      <c r="M41" s="34"/>
      <c r="N41" s="34"/>
      <c r="O41" s="36"/>
      <c r="P41" s="33">
        <v>0</v>
      </c>
      <c r="Q41" s="34">
        <v>0</v>
      </c>
      <c r="R41" s="34">
        <v>5</v>
      </c>
      <c r="S41" s="34" t="s">
        <v>28</v>
      </c>
      <c r="T41" s="35">
        <v>6</v>
      </c>
      <c r="U41" s="57"/>
      <c r="V41" s="34"/>
      <c r="W41" s="34"/>
      <c r="X41" s="34"/>
      <c r="Y41" s="35"/>
      <c r="Z41" s="38"/>
      <c r="AA41" s="37"/>
      <c r="AB41" s="37"/>
    </row>
    <row r="42" spans="1:28" ht="12.75" customHeight="1" thickBot="1">
      <c r="A42" s="140" t="s">
        <v>70</v>
      </c>
      <c r="B42" s="120" t="s">
        <v>126</v>
      </c>
      <c r="C42" s="122" t="s">
        <v>79</v>
      </c>
      <c r="D42" s="164">
        <f t="shared" si="6"/>
        <v>5</v>
      </c>
      <c r="E42" s="164">
        <f t="shared" si="7"/>
        <v>6</v>
      </c>
      <c r="F42" s="57"/>
      <c r="G42" s="34"/>
      <c r="H42" s="34"/>
      <c r="I42" s="34"/>
      <c r="J42" s="35"/>
      <c r="K42" s="33"/>
      <c r="L42" s="34"/>
      <c r="M42" s="34"/>
      <c r="N42" s="34"/>
      <c r="O42" s="36"/>
      <c r="P42" s="33"/>
      <c r="Q42" s="34"/>
      <c r="R42" s="34"/>
      <c r="S42" s="34"/>
      <c r="T42" s="35"/>
      <c r="U42" s="57">
        <v>0</v>
      </c>
      <c r="V42" s="34">
        <v>0</v>
      </c>
      <c r="W42" s="34">
        <v>5</v>
      </c>
      <c r="X42" s="34" t="s">
        <v>28</v>
      </c>
      <c r="Y42" s="35">
        <v>6</v>
      </c>
      <c r="Z42" s="39"/>
      <c r="AA42" s="37"/>
      <c r="AB42" s="37"/>
    </row>
    <row r="43" spans="1:28" ht="25.5" customHeight="1" thickBot="1">
      <c r="A43" s="170" t="s">
        <v>71</v>
      </c>
      <c r="B43" s="126" t="s">
        <v>116</v>
      </c>
      <c r="C43" s="169" t="s">
        <v>87</v>
      </c>
      <c r="D43" s="123">
        <f t="shared" si="6"/>
        <v>4</v>
      </c>
      <c r="E43" s="123">
        <f t="shared" si="7"/>
        <v>4</v>
      </c>
      <c r="F43" s="57"/>
      <c r="G43" s="34"/>
      <c r="H43" s="34"/>
      <c r="I43" s="34"/>
      <c r="J43" s="35"/>
      <c r="K43" s="33"/>
      <c r="L43" s="34"/>
      <c r="M43" s="34"/>
      <c r="N43" s="34"/>
      <c r="O43" s="36"/>
      <c r="P43" s="33"/>
      <c r="Q43" s="34"/>
      <c r="R43" s="34"/>
      <c r="S43" s="34"/>
      <c r="T43" s="35"/>
      <c r="U43" s="57">
        <v>2</v>
      </c>
      <c r="V43" s="34">
        <v>2</v>
      </c>
      <c r="W43" s="34">
        <v>0</v>
      </c>
      <c r="X43" s="34" t="s">
        <v>30</v>
      </c>
      <c r="Y43" s="35">
        <v>4</v>
      </c>
      <c r="Z43" s="39">
        <v>22</v>
      </c>
      <c r="AA43" s="37"/>
      <c r="AB43" s="37"/>
    </row>
    <row r="44" spans="1:28" ht="15" customHeight="1" thickBot="1">
      <c r="A44" s="170" t="s">
        <v>128</v>
      </c>
      <c r="B44" s="122"/>
      <c r="C44" s="122" t="s">
        <v>89</v>
      </c>
      <c r="D44" s="123">
        <f>SUM(F44:Y44)-E44</f>
        <v>2</v>
      </c>
      <c r="E44" s="123">
        <f>J44+O44+T44+Y44</f>
        <v>2</v>
      </c>
      <c r="F44" s="57"/>
      <c r="G44" s="34"/>
      <c r="H44" s="34"/>
      <c r="I44" s="34"/>
      <c r="J44" s="35"/>
      <c r="K44" s="33"/>
      <c r="L44" s="34"/>
      <c r="M44" s="34"/>
      <c r="N44" s="34"/>
      <c r="O44" s="36"/>
      <c r="P44" s="33">
        <v>0</v>
      </c>
      <c r="Q44" s="34">
        <v>2</v>
      </c>
      <c r="R44" s="34">
        <v>0</v>
      </c>
      <c r="S44" s="34" t="s">
        <v>28</v>
      </c>
      <c r="T44" s="35">
        <v>2</v>
      </c>
      <c r="U44" s="57"/>
      <c r="V44" s="34"/>
      <c r="W44" s="34"/>
      <c r="X44" s="34"/>
      <c r="Y44" s="35"/>
      <c r="Z44" s="39"/>
      <c r="AA44" s="37"/>
      <c r="AB44" s="37"/>
    </row>
    <row r="45" spans="1:28" ht="15" customHeight="1" thickBot="1">
      <c r="A45" s="170"/>
      <c r="B45" s="122" t="s">
        <v>117</v>
      </c>
      <c r="C45" s="140" t="s">
        <v>90</v>
      </c>
      <c r="D45" s="123"/>
      <c r="E45" s="123"/>
      <c r="F45" s="57"/>
      <c r="G45" s="34"/>
      <c r="H45" s="34"/>
      <c r="I45" s="34"/>
      <c r="J45" s="35"/>
      <c r="K45" s="33"/>
      <c r="L45" s="34"/>
      <c r="M45" s="34"/>
      <c r="N45" s="34"/>
      <c r="O45" s="36"/>
      <c r="P45" s="33"/>
      <c r="Q45" s="34"/>
      <c r="R45" s="34"/>
      <c r="S45" s="34"/>
      <c r="T45" s="35"/>
      <c r="U45" s="57"/>
      <c r="V45" s="34"/>
      <c r="W45" s="34"/>
      <c r="X45" s="34"/>
      <c r="Y45" s="35"/>
      <c r="Z45" s="39"/>
      <c r="AA45" s="37"/>
      <c r="AB45" s="37"/>
    </row>
    <row r="46" spans="1:28" ht="15" customHeight="1" thickBot="1">
      <c r="A46" s="170"/>
      <c r="B46" s="122" t="s">
        <v>118</v>
      </c>
      <c r="C46" s="140" t="s">
        <v>91</v>
      </c>
      <c r="D46" s="123"/>
      <c r="E46" s="123"/>
      <c r="F46" s="57"/>
      <c r="G46" s="34"/>
      <c r="H46" s="34"/>
      <c r="I46" s="34"/>
      <c r="J46" s="35"/>
      <c r="K46" s="33"/>
      <c r="L46" s="34"/>
      <c r="M46" s="34"/>
      <c r="N46" s="34"/>
      <c r="O46" s="36"/>
      <c r="P46" s="33"/>
      <c r="Q46" s="34"/>
      <c r="R46" s="34"/>
      <c r="S46" s="34"/>
      <c r="T46" s="35"/>
      <c r="U46" s="57"/>
      <c r="V46" s="34"/>
      <c r="W46" s="34"/>
      <c r="X46" s="34"/>
      <c r="Y46" s="35"/>
      <c r="Z46" s="39"/>
      <c r="AA46" s="37"/>
      <c r="AB46" s="37"/>
    </row>
    <row r="47" spans="1:28" ht="15" customHeight="1" thickBot="1">
      <c r="A47" s="170"/>
      <c r="B47" s="122" t="s">
        <v>119</v>
      </c>
      <c r="C47" s="140" t="s">
        <v>92</v>
      </c>
      <c r="D47" s="123"/>
      <c r="E47" s="123"/>
      <c r="F47" s="57"/>
      <c r="G47" s="34"/>
      <c r="H47" s="34"/>
      <c r="I47" s="34"/>
      <c r="J47" s="35"/>
      <c r="K47" s="33"/>
      <c r="L47" s="34"/>
      <c r="M47" s="34"/>
      <c r="N47" s="34"/>
      <c r="O47" s="36"/>
      <c r="P47" s="33"/>
      <c r="Q47" s="34"/>
      <c r="R47" s="34"/>
      <c r="S47" s="34"/>
      <c r="T47" s="35"/>
      <c r="U47" s="57"/>
      <c r="V47" s="34"/>
      <c r="W47" s="34"/>
      <c r="X47" s="34"/>
      <c r="Y47" s="35"/>
      <c r="Z47" s="39"/>
      <c r="AA47" s="37"/>
      <c r="AB47" s="37"/>
    </row>
    <row r="48" spans="1:28" ht="15" customHeight="1" thickBot="1">
      <c r="A48" s="170"/>
      <c r="B48" s="122" t="s">
        <v>120</v>
      </c>
      <c r="C48" s="140" t="s">
        <v>94</v>
      </c>
      <c r="D48" s="163"/>
      <c r="E48" s="164"/>
      <c r="F48" s="57"/>
      <c r="G48" s="34"/>
      <c r="H48" s="34"/>
      <c r="I48" s="34"/>
      <c r="J48" s="35"/>
      <c r="K48" s="33"/>
      <c r="L48" s="34"/>
      <c r="M48" s="34"/>
      <c r="N48" s="34"/>
      <c r="O48" s="36"/>
      <c r="P48" s="33"/>
      <c r="Q48" s="34"/>
      <c r="R48" s="34"/>
      <c r="S48" s="34"/>
      <c r="T48" s="35"/>
      <c r="U48" s="57"/>
      <c r="V48" s="34"/>
      <c r="W48" s="34"/>
      <c r="X48" s="34"/>
      <c r="Y48" s="35"/>
      <c r="Z48" s="39"/>
      <c r="AA48" s="37"/>
      <c r="AB48" s="37"/>
    </row>
    <row r="49" spans="1:28" ht="12.75" customHeight="1" thickBot="1">
      <c r="A49" s="170"/>
      <c r="B49" s="122" t="s">
        <v>121</v>
      </c>
      <c r="C49" s="140" t="s">
        <v>93</v>
      </c>
      <c r="D49" s="164"/>
      <c r="E49" s="164"/>
      <c r="F49" s="57"/>
      <c r="G49" s="34"/>
      <c r="H49" s="34"/>
      <c r="I49" s="34"/>
      <c r="J49" s="35"/>
      <c r="K49" s="33"/>
      <c r="L49" s="34"/>
      <c r="M49" s="34"/>
      <c r="N49" s="34"/>
      <c r="O49" s="36"/>
      <c r="P49" s="33"/>
      <c r="Q49" s="34"/>
      <c r="R49" s="34"/>
      <c r="S49" s="34"/>
      <c r="T49" s="35"/>
      <c r="U49" s="57"/>
      <c r="V49" s="34"/>
      <c r="W49" s="34"/>
      <c r="X49" s="34"/>
      <c r="Y49" s="35"/>
      <c r="Z49" s="39"/>
      <c r="AA49" s="37"/>
      <c r="AB49" s="37"/>
    </row>
    <row r="50" spans="1:28" ht="12.75" customHeight="1" thickBot="1">
      <c r="A50" s="140"/>
      <c r="B50" s="120"/>
      <c r="C50" s="122" t="s">
        <v>53</v>
      </c>
      <c r="D50" s="164">
        <f t="shared" si="6"/>
        <v>0</v>
      </c>
      <c r="E50" s="164">
        <f t="shared" si="7"/>
        <v>20</v>
      </c>
      <c r="F50" s="57"/>
      <c r="G50" s="34"/>
      <c r="H50" s="34"/>
      <c r="I50" s="34"/>
      <c r="J50" s="35"/>
      <c r="K50" s="33"/>
      <c r="L50" s="34"/>
      <c r="M50" s="34"/>
      <c r="N50" s="34"/>
      <c r="O50" s="36"/>
      <c r="P50" s="33"/>
      <c r="Q50" s="34"/>
      <c r="R50" s="34"/>
      <c r="S50" s="34"/>
      <c r="T50" s="35"/>
      <c r="U50" s="57">
        <v>0</v>
      </c>
      <c r="V50" s="34">
        <v>0</v>
      </c>
      <c r="W50" s="34">
        <v>0</v>
      </c>
      <c r="X50" s="34"/>
      <c r="Y50" s="35">
        <v>20</v>
      </c>
      <c r="Z50" s="149"/>
      <c r="AA50" s="150"/>
      <c r="AB50" s="150"/>
    </row>
    <row r="51" spans="1:27" ht="12.75" customHeight="1">
      <c r="A51" s="211" t="s">
        <v>32</v>
      </c>
      <c r="B51" s="212"/>
      <c r="C51" s="213"/>
      <c r="D51" s="5">
        <f>D37+D33</f>
        <v>89</v>
      </c>
      <c r="E51" s="5">
        <f>E37+E33</f>
        <v>120</v>
      </c>
      <c r="F51" s="5">
        <f>F37+F33</f>
        <v>19</v>
      </c>
      <c r="G51" s="5">
        <f>G37+G33</f>
        <v>6</v>
      </c>
      <c r="H51" s="5">
        <f>H37+H33</f>
        <v>1</v>
      </c>
      <c r="I51" s="5"/>
      <c r="J51" s="5">
        <f>J37+J33</f>
        <v>30</v>
      </c>
      <c r="K51" s="5">
        <f>K37+K33</f>
        <v>19</v>
      </c>
      <c r="L51" s="5">
        <f>L37+L33</f>
        <v>4</v>
      </c>
      <c r="M51" s="5">
        <f>M37+M33</f>
        <v>3</v>
      </c>
      <c r="N51" s="5"/>
      <c r="O51" s="5">
        <f>O37+O33</f>
        <v>30</v>
      </c>
      <c r="P51" s="5">
        <f>P37+P33</f>
        <v>13</v>
      </c>
      <c r="Q51" s="5">
        <f>Q37+Q33</f>
        <v>7</v>
      </c>
      <c r="R51" s="5">
        <f>R37+R33</f>
        <v>8</v>
      </c>
      <c r="S51" s="5"/>
      <c r="T51" s="5">
        <f>T37+T33</f>
        <v>30</v>
      </c>
      <c r="U51" s="5">
        <f>U37+U33</f>
        <v>2</v>
      </c>
      <c r="V51" s="5">
        <f>V37+V33</f>
        <v>2</v>
      </c>
      <c r="W51" s="5">
        <f>W37+W33</f>
        <v>5</v>
      </c>
      <c r="X51" s="5"/>
      <c r="Y51" s="55">
        <f>Y37+Y33</f>
        <v>30</v>
      </c>
      <c r="Z51" s="10"/>
      <c r="AA51" s="10"/>
    </row>
    <row r="52" spans="1:27" ht="12.75" customHeight="1">
      <c r="A52" s="41"/>
      <c r="B52" s="49"/>
      <c r="C52" s="54" t="s">
        <v>26</v>
      </c>
      <c r="D52" s="6"/>
      <c r="E52" s="6"/>
      <c r="F52" s="6"/>
      <c r="G52" s="6"/>
      <c r="H52" s="6"/>
      <c r="I52" s="6">
        <f>I34+COUNTIF(I38:I50,"v")</f>
        <v>3</v>
      </c>
      <c r="J52" s="6"/>
      <c r="K52" s="6"/>
      <c r="L52" s="6"/>
      <c r="M52" s="6"/>
      <c r="N52" s="6">
        <f>N34+COUNTIF(N38:N50,"v")</f>
        <v>4</v>
      </c>
      <c r="O52" s="6"/>
      <c r="P52" s="6"/>
      <c r="Q52" s="6"/>
      <c r="R52" s="6"/>
      <c r="S52" s="6">
        <f>S34+COUNTIF(S38:S50,"v")</f>
        <v>3</v>
      </c>
      <c r="T52" s="6"/>
      <c r="U52" s="6"/>
      <c r="V52" s="6"/>
      <c r="W52" s="6"/>
      <c r="X52" s="6">
        <f>X34+COUNTIF(X38:X50,"v")</f>
        <v>1</v>
      </c>
      <c r="Y52" s="51"/>
      <c r="Z52" s="10"/>
      <c r="AA52" s="10"/>
    </row>
    <row r="53" spans="1:27" ht="12.75" customHeight="1" thickBot="1">
      <c r="A53" s="41"/>
      <c r="B53" s="49"/>
      <c r="C53" s="54" t="s">
        <v>27</v>
      </c>
      <c r="D53" s="6"/>
      <c r="E53" s="6"/>
      <c r="F53" s="6"/>
      <c r="G53" s="6"/>
      <c r="H53" s="6"/>
      <c r="I53" s="6">
        <f>I35+COUNTIF(I38:I50,"f")</f>
        <v>5</v>
      </c>
      <c r="J53" s="6"/>
      <c r="K53" s="6"/>
      <c r="L53" s="6"/>
      <c r="M53" s="6"/>
      <c r="N53" s="6">
        <f>N35+COUNTIF(N38:N50,"f")</f>
        <v>5</v>
      </c>
      <c r="O53" s="6"/>
      <c r="P53" s="6"/>
      <c r="Q53" s="6"/>
      <c r="R53" s="6"/>
      <c r="S53" s="6">
        <f>S35+COUNTIF(S38:S50,"f")</f>
        <v>5</v>
      </c>
      <c r="T53" s="6"/>
      <c r="U53" s="6"/>
      <c r="V53" s="6"/>
      <c r="W53" s="6"/>
      <c r="X53" s="6">
        <f>X35+COUNTIF(X38:X50,"f")</f>
        <v>1</v>
      </c>
      <c r="Y53" s="51"/>
      <c r="Z53" s="10"/>
      <c r="AA53" s="10"/>
    </row>
    <row r="54" spans="1:27" s="4" customFormat="1" ht="12.75" customHeight="1" thickBot="1">
      <c r="A54" s="177"/>
      <c r="B54" s="178" t="s">
        <v>130</v>
      </c>
      <c r="C54" s="176">
        <f>D51*14</f>
        <v>1246</v>
      </c>
      <c r="D54" s="56"/>
      <c r="E54" s="175" t="s">
        <v>129</v>
      </c>
      <c r="F54" s="56">
        <f>SUM(F51:H51)</f>
        <v>26</v>
      </c>
      <c r="G54" s="56"/>
      <c r="H54" s="56"/>
      <c r="I54" s="56"/>
      <c r="J54" s="56"/>
      <c r="K54" s="56">
        <f>SUM(K51:M51)</f>
        <v>26</v>
      </c>
      <c r="L54" s="56"/>
      <c r="M54" s="56"/>
      <c r="N54" s="56"/>
      <c r="O54" s="56"/>
      <c r="P54" s="56">
        <f>SUM(P51:R51)</f>
        <v>28</v>
      </c>
      <c r="Q54" s="56"/>
      <c r="R54" s="56"/>
      <c r="S54" s="56"/>
      <c r="T54" s="56"/>
      <c r="U54" s="56">
        <f>SUM(U51:W51)</f>
        <v>9</v>
      </c>
      <c r="V54" s="56"/>
      <c r="W54" s="56"/>
      <c r="X54" s="56"/>
      <c r="Y54" s="52"/>
      <c r="Z54" s="7"/>
      <c r="AA54" s="7"/>
    </row>
    <row r="55" spans="1:27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8" s="7" customFormat="1" ht="12.75" customHeight="1">
      <c r="A56" s="145" t="s">
        <v>37</v>
      </c>
      <c r="B56" s="146"/>
      <c r="C56" s="145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39"/>
      <c r="O56" s="139"/>
      <c r="P56" s="139"/>
      <c r="Q56" s="139"/>
      <c r="R56" s="139"/>
      <c r="S56" s="139"/>
      <c r="T56" s="139"/>
      <c r="U56" s="45"/>
      <c r="V56" s="45"/>
      <c r="W56" s="45"/>
      <c r="X56" s="45"/>
      <c r="Y56" s="45"/>
      <c r="Z56" s="139"/>
      <c r="AA56" s="139"/>
      <c r="AB56" s="139"/>
    </row>
    <row r="57" spans="1:28" ht="12.75" customHeight="1">
      <c r="A57" s="148"/>
      <c r="B57" s="148"/>
      <c r="C57" s="210" t="s">
        <v>44</v>
      </c>
      <c r="D57" s="210"/>
      <c r="E57" s="210"/>
      <c r="F57" s="210"/>
      <c r="G57" s="210"/>
      <c r="H57" s="210"/>
      <c r="I57" s="210"/>
      <c r="J57" s="210"/>
      <c r="K57" s="210"/>
      <c r="L57" s="210"/>
      <c r="M57" s="148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ht="12.75" customHeight="1">
      <c r="A58" s="148"/>
      <c r="B58" s="148"/>
      <c r="C58" s="210" t="s">
        <v>88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ht="12.75" customHeight="1">
      <c r="A59" s="148"/>
      <c r="B59" s="148"/>
      <c r="C59" s="148" t="s">
        <v>72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</sheetData>
  <mergeCells count="21">
    <mergeCell ref="Z7:AB7"/>
    <mergeCell ref="A5:A6"/>
    <mergeCell ref="B5:B6"/>
    <mergeCell ref="C5:C6"/>
    <mergeCell ref="A4:Y4"/>
    <mergeCell ref="R1:Y1"/>
    <mergeCell ref="F5:Y5"/>
    <mergeCell ref="Z5:AB6"/>
    <mergeCell ref="A3:Y3"/>
    <mergeCell ref="D5:D6"/>
    <mergeCell ref="E5:E6"/>
    <mergeCell ref="F1:M1"/>
    <mergeCell ref="A8:C8"/>
    <mergeCell ref="A14:C14"/>
    <mergeCell ref="A19:C19"/>
    <mergeCell ref="C58:M58"/>
    <mergeCell ref="C57:L57"/>
    <mergeCell ref="A51:C51"/>
    <mergeCell ref="A37:C37"/>
    <mergeCell ref="A33:C33"/>
    <mergeCell ref="A28:C28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2006-11-08T12:19:05Z</cp:lastPrinted>
  <dcterms:created xsi:type="dcterms:W3CDTF">2006-03-29T07:49:40Z</dcterms:created>
  <dcterms:modified xsi:type="dcterms:W3CDTF">2007-07-31T13:45:44Z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