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76" yWindow="3855" windowWidth="19320" windowHeight="11085" activeTab="0"/>
  </bookViews>
  <sheets>
    <sheet name="Mech_lev" sheetId="1" r:id="rId1"/>
  </sheets>
  <definedNames>
    <definedName name="_xlnm.Print_Area" localSheetId="0">'Mech_lev'!$A$1:$AP$89</definedName>
  </definedNames>
  <calcPr fullCalcOnLoad="1"/>
</workbook>
</file>

<file path=xl/sharedStrings.xml><?xml version="1.0" encoding="utf-8"?>
<sst xmlns="http://schemas.openxmlformats.org/spreadsheetml/2006/main" count="291" uniqueCount="176">
  <si>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</si>
  <si>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</si>
  <si>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</si>
  <si>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</si>
  <si>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</si>
  <si>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</si>
  <si>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</si>
  <si>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</si>
  <si>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</si>
  <si>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</si>
  <si>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</si>
  <si>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</si>
  <si>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</si>
  <si>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</si>
  <si>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</si>
  <si>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</si>
  <si>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</si>
  <si>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</si>
  <si>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</si>
  <si>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</si>
  <si>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</si>
  <si>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</si>
  <si>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</si>
  <si>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</si>
  <si>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kredit</t>
  </si>
  <si>
    <t>Bevezetés a mechatronikába</t>
  </si>
  <si>
    <t>v</t>
  </si>
  <si>
    <t>s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</si>
  <si>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</si>
  <si>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</si>
  <si>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</si>
  <si>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</si>
  <si>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</si>
  <si>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</si>
  <si>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</si>
  <si>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</si>
  <si>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</si>
  <si>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</si>
  <si>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</si>
  <si>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</si>
  <si>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</si>
  <si>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</si>
  <si>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</si>
  <si>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</si>
  <si>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</si>
  <si>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</si>
  <si>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</si>
  <si>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</si>
  <si>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</si>
  <si>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</si>
  <si>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</si>
  <si>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</si>
  <si>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</si>
  <si>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</si>
  <si>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</si>
  <si>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</si>
  <si>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</si>
  <si>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</si>
  <si>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</si>
  <si>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</si>
  <si>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Biztonságtechnika ergonómia</t>
  </si>
  <si>
    <t>Mechatronikai mérnöki szak</t>
  </si>
  <si>
    <t>féléves óraszámokkal (ea. tgy. l). ; követelményekkel (k.); kreditekkel (kr.)</t>
  </si>
  <si>
    <t>levelező tagozat</t>
  </si>
  <si>
    <t>Mérnöki etika</t>
  </si>
  <si>
    <t>EU ismeretek</t>
  </si>
  <si>
    <t>Analóg és digitális áramkörökII</t>
  </si>
  <si>
    <t>Természettudományi alapismeretek összesen</t>
  </si>
  <si>
    <t>össz óra</t>
  </si>
  <si>
    <t>Szakirányú integrált gyakorlat</t>
  </si>
  <si>
    <t>Ssz.</t>
  </si>
  <si>
    <t>Szabadon választható</t>
  </si>
  <si>
    <t>tantárgy 1</t>
  </si>
  <si>
    <t>tantárgy 2</t>
  </si>
  <si>
    <t>tantárgy 3</t>
  </si>
  <si>
    <t xml:space="preserve">Elektrotechnika </t>
  </si>
  <si>
    <t>félév össz óra</t>
  </si>
  <si>
    <t>BGRMA1HNLC</t>
  </si>
  <si>
    <t>BGRMA2HNLC</t>
  </si>
  <si>
    <t>BGRME11NLC</t>
  </si>
  <si>
    <t>BGBMN11NLC</t>
  </si>
  <si>
    <t>BGBMN22NLC</t>
  </si>
  <si>
    <t>BGBMN33NLC</t>
  </si>
  <si>
    <t>BAGMN11NLC</t>
  </si>
  <si>
    <t>BGRLM15NLC</t>
  </si>
  <si>
    <t>BGBJO17NLC</t>
  </si>
  <si>
    <t>BGRIA1HNLC</t>
  </si>
  <si>
    <t>BGRIA2HNLC</t>
  </si>
  <si>
    <t>BGRIALHNLC</t>
  </si>
  <si>
    <t>BGBGG11NLC</t>
  </si>
  <si>
    <t>BGBGG22NLC</t>
  </si>
  <si>
    <t>BGRAD25NLC</t>
  </si>
  <si>
    <t>Komplex rendszerek szakirány</t>
  </si>
  <si>
    <t>Mikro- és nanotechnika I.</t>
  </si>
  <si>
    <t>Mikro- és nanotechnika II.</t>
  </si>
  <si>
    <t>Önszerveződő alacsony dimenziós rendszerek</t>
  </si>
  <si>
    <t>Ipari robot rendszerek I.</t>
  </si>
  <si>
    <t>Ipari robot rendszerek II.</t>
  </si>
  <si>
    <t xml:space="preserve">Kötelezően választható  </t>
  </si>
  <si>
    <t>Járműmechatronika</t>
  </si>
  <si>
    <t>Számítógépes tervezés</t>
  </si>
  <si>
    <t>Informatikai hálózatok</t>
  </si>
  <si>
    <t>BGRRR14NLC</t>
  </si>
  <si>
    <t>BGRJM14NLC</t>
  </si>
  <si>
    <t>BGRIH16NLC</t>
  </si>
  <si>
    <t>BGRSD1MNLC</t>
  </si>
  <si>
    <t xml:space="preserve">Záróvizsga tárgyak: </t>
  </si>
  <si>
    <t xml:space="preserve">Kötelezően választható  tárgyak </t>
  </si>
  <si>
    <t>Programozható áramkörök és vezérlések</t>
  </si>
  <si>
    <t>Programnyelvek</t>
  </si>
  <si>
    <t>Informatika II.</t>
  </si>
  <si>
    <t>Gyártórendszerek mechatronikája</t>
  </si>
  <si>
    <t>BGRPV16NLC</t>
  </si>
  <si>
    <t>BGRPN16NLC</t>
  </si>
  <si>
    <t>BAGGM26NLC</t>
  </si>
  <si>
    <t xml:space="preserve">Kötelezően választható                                 </t>
  </si>
  <si>
    <t>Informatika  I.</t>
  </si>
  <si>
    <t>Informatika labor</t>
  </si>
  <si>
    <t>elektronika</t>
  </si>
  <si>
    <t>mikr- és nanotechnika I</t>
  </si>
  <si>
    <t>elektornika</t>
  </si>
  <si>
    <t>informatika II</t>
  </si>
  <si>
    <t>mechanika III aláírás</t>
  </si>
  <si>
    <t>Ipari robot rendszerek Járműmechatronika                              Mikro- és nanotechnika</t>
  </si>
  <si>
    <t>BGBGG33NLC</t>
  </si>
  <si>
    <t>Mérnöki fizika aláírás</t>
  </si>
  <si>
    <t>Matematika II aláírás</t>
  </si>
  <si>
    <t>Informatika I.</t>
  </si>
  <si>
    <t>Mechanika III. aláírás</t>
  </si>
  <si>
    <t>5 aktív félév</t>
  </si>
  <si>
    <t xml:space="preserve">Budapesti Műszaki Főiskola </t>
  </si>
  <si>
    <t>Bánki Donát Gépész és Biztonságtechnikai Mérnöki  Kar</t>
  </si>
  <si>
    <t>Számítógépes tervező rendszerek/A                 Számítógépes tervező rendszerek/C</t>
  </si>
  <si>
    <t xml:space="preserve">                                                      Közgazdaságtan I</t>
  </si>
  <si>
    <t>11  együtt</t>
  </si>
  <si>
    <t xml:space="preserve">                                                     Gépelemek, gépszerkezetek III</t>
  </si>
  <si>
    <t>23  együtt</t>
  </si>
  <si>
    <t xml:space="preserve">                                                      Elektrotechnika </t>
  </si>
  <si>
    <t>9  együtt</t>
  </si>
  <si>
    <t xml:space="preserve">Logisztikai alapismeretek      </t>
  </si>
  <si>
    <t>mikr- és nanotechnika II</t>
  </si>
  <si>
    <t>8 a</t>
  </si>
  <si>
    <t>3 a</t>
  </si>
  <si>
    <t>2 a</t>
  </si>
  <si>
    <t>BGBFM11NLC</t>
  </si>
  <si>
    <t>BGBMFM4NLC</t>
  </si>
  <si>
    <t>BGRET12NLC</t>
  </si>
  <si>
    <t>BAGAC12NLC</t>
  </si>
  <si>
    <t>BAGAC23NLC</t>
  </si>
  <si>
    <t>BGRIR14NLC</t>
  </si>
  <si>
    <t>BGRPH13NLC</t>
  </si>
  <si>
    <t>BGRHG15NLC</t>
  </si>
  <si>
    <t>KMEGT12TLC</t>
  </si>
  <si>
    <t>BAGGT23NLC</t>
  </si>
  <si>
    <t>KMEEA13TLC</t>
  </si>
  <si>
    <t>KMEFM15TLC</t>
  </si>
  <si>
    <t>KMEIF16TLC</t>
  </si>
  <si>
    <t>BGBBER7NLC</t>
  </si>
  <si>
    <t>KMENT14TLC</t>
  </si>
  <si>
    <t>KMENT25TLC</t>
  </si>
  <si>
    <t>KMEÖA16TLC</t>
  </si>
  <si>
    <t>BGRRR25NLC</t>
  </si>
  <si>
    <t>KMESG17TLC</t>
  </si>
  <si>
    <t>GSVEU17NLC</t>
  </si>
  <si>
    <t>GGTKG1M5LC</t>
  </si>
  <si>
    <t>GGTKG2M6LC</t>
  </si>
  <si>
    <t>Érvényes 2008. szeptember 01-től felmenő rendszerben</t>
  </si>
  <si>
    <t>Elfogadás (e)</t>
  </si>
  <si>
    <r>
      <t>BGRSR1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NLC               BAGSR1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NLC</t>
    </r>
  </si>
  <si>
    <t>BGRKO14NLC</t>
  </si>
  <si>
    <t>BAGMB16NLC</t>
  </si>
  <si>
    <r>
      <t>BGBET</t>
    </r>
    <r>
      <rPr>
        <sz val="10"/>
        <color indexed="10"/>
        <rFont val="Times New Roman"/>
        <family val="1"/>
      </rPr>
      <t>K</t>
    </r>
    <r>
      <rPr>
        <sz val="10"/>
        <rFont val="Times New Roman"/>
        <family val="1"/>
      </rPr>
      <t>7NLC</t>
    </r>
  </si>
  <si>
    <t>BGRGM17NLC</t>
  </si>
  <si>
    <t>19  együtt</t>
  </si>
  <si>
    <t xml:space="preserve">                                                     Informatika II. felvétel</t>
  </si>
  <si>
    <t>KMEAD14TLC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</si>
</sst>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6">
    <font>
      <sz val="10"/>
      <name val="Arial"/>
      <family val="0"/>
    </font>
    <font>
      <sz val="11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hair"/>
      <top style="dotted"/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medium"/>
      <right style="medium"/>
      <top style="dotted"/>
      <bottom style="hair"/>
    </border>
    <border>
      <left style="dashed"/>
      <right style="medium"/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0" fontId="9" fillId="2" borderId="37" xfId="0" applyFont="1" applyFill="1" applyBorder="1" applyAlignment="1">
      <alignment vertical="center"/>
    </xf>
    <xf numFmtId="0" fontId="9" fillId="2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9" fontId="3" fillId="0" borderId="46" xfId="21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9" fillId="2" borderId="5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13" fillId="0" borderId="84" xfId="0" applyFont="1" applyFill="1" applyBorder="1" applyAlignment="1">
      <alignment horizontal="left" vertical="center"/>
    </xf>
    <xf numFmtId="0" fontId="13" fillId="0" borderId="85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88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8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9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3" fillId="0" borderId="63" xfId="0" applyFont="1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9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9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95" xfId="0" applyFont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10" fillId="0" borderId="63" xfId="0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left" vertical="center"/>
    </xf>
    <xf numFmtId="0" fontId="0" fillId="0" borderId="46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Q13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93" customWidth="1"/>
    <col min="2" max="2" width="14.7109375" style="203" customWidth="1"/>
    <col min="3" max="3" width="27.421875" style="101" customWidth="1"/>
    <col min="4" max="4" width="7.00390625" style="117" customWidth="1"/>
    <col min="5" max="5" width="5.7109375" style="117" customWidth="1"/>
    <col min="6" max="40" width="4.57421875" style="93" customWidth="1"/>
    <col min="41" max="41" width="7.57421875" style="93" customWidth="1"/>
    <col min="42" max="42" width="27.57421875" style="101" customWidth="1"/>
    <col min="43" max="16384" width="9.140625" style="2" customWidth="1"/>
  </cols>
  <sheetData>
    <row r="1" spans="1:42" s="4" customFormat="1" ht="13.5">
      <c r="A1" s="26"/>
      <c r="B1" s="255" t="s">
        <v>130</v>
      </c>
      <c r="C1" s="255"/>
      <c r="D1" s="256"/>
      <c r="E1" s="256"/>
      <c r="F1" s="256"/>
      <c r="G1" s="26"/>
      <c r="H1" s="26"/>
      <c r="I1" s="26"/>
      <c r="J1" s="26"/>
      <c r="K1" s="26"/>
      <c r="L1" s="26"/>
      <c r="M1" s="26"/>
      <c r="N1" s="26"/>
      <c r="O1" s="26"/>
      <c r="P1" s="26"/>
      <c r="Q1" s="260" t="s">
        <v>61</v>
      </c>
      <c r="R1" s="260"/>
      <c r="S1" s="260"/>
      <c r="T1" s="260"/>
      <c r="U1" s="260"/>
      <c r="V1" s="260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0" t="s">
        <v>63</v>
      </c>
      <c r="AK1" s="260"/>
      <c r="AL1" s="260"/>
      <c r="AM1" s="260"/>
      <c r="AN1" s="26"/>
      <c r="AO1" s="26"/>
      <c r="AP1" s="27"/>
    </row>
    <row r="2" spans="1:42" s="4" customFormat="1" ht="13.5">
      <c r="A2" s="26"/>
      <c r="B2" s="9" t="s">
        <v>131</v>
      </c>
      <c r="C2" s="27"/>
      <c r="D2" s="121"/>
      <c r="E2" s="12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</row>
    <row r="3" spans="1:42" s="4" customFormat="1" ht="14.25" thickBot="1">
      <c r="A3" s="26"/>
      <c r="B3" s="9"/>
      <c r="C3" s="27"/>
      <c r="D3" s="121"/>
      <c r="E3" s="261" t="s">
        <v>62</v>
      </c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26"/>
      <c r="AP3" s="27"/>
    </row>
    <row r="4" spans="1:42" s="4" customFormat="1" ht="12.75" customHeight="1" thickBot="1">
      <c r="A4" s="268" t="s">
        <v>70</v>
      </c>
      <c r="B4" s="263" t="s">
        <v>0</v>
      </c>
      <c r="C4" s="263" t="s">
        <v>1</v>
      </c>
      <c r="D4" s="272" t="s">
        <v>68</v>
      </c>
      <c r="E4" s="263" t="s">
        <v>24</v>
      </c>
      <c r="F4" s="257" t="s">
        <v>3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62"/>
      <c r="AK4" s="262"/>
      <c r="AL4" s="262"/>
      <c r="AM4" s="262"/>
      <c r="AN4" s="262"/>
      <c r="AO4" s="274" t="s">
        <v>56</v>
      </c>
      <c r="AP4" s="275"/>
    </row>
    <row r="5" spans="1:42" s="4" customFormat="1" ht="13.5" customHeight="1" thickBot="1">
      <c r="A5" s="269"/>
      <c r="B5" s="264"/>
      <c r="C5" s="264"/>
      <c r="D5" s="273"/>
      <c r="E5" s="264"/>
      <c r="F5" s="257" t="s">
        <v>4</v>
      </c>
      <c r="G5" s="258"/>
      <c r="H5" s="258"/>
      <c r="I5" s="258"/>
      <c r="J5" s="259"/>
      <c r="K5" s="257" t="s">
        <v>5</v>
      </c>
      <c r="L5" s="258"/>
      <c r="M5" s="258"/>
      <c r="N5" s="258"/>
      <c r="O5" s="259"/>
      <c r="P5" s="257" t="s">
        <v>6</v>
      </c>
      <c r="Q5" s="258"/>
      <c r="R5" s="258"/>
      <c r="S5" s="258"/>
      <c r="T5" s="259"/>
      <c r="U5" s="257" t="s">
        <v>7</v>
      </c>
      <c r="V5" s="258"/>
      <c r="W5" s="258"/>
      <c r="X5" s="258"/>
      <c r="Y5" s="259"/>
      <c r="Z5" s="257" t="s">
        <v>8</v>
      </c>
      <c r="AA5" s="258"/>
      <c r="AB5" s="258"/>
      <c r="AC5" s="258"/>
      <c r="AD5" s="259"/>
      <c r="AE5" s="257" t="s">
        <v>9</v>
      </c>
      <c r="AF5" s="258"/>
      <c r="AG5" s="258"/>
      <c r="AH5" s="258"/>
      <c r="AI5" s="259"/>
      <c r="AJ5" s="257" t="s">
        <v>10</v>
      </c>
      <c r="AK5" s="258"/>
      <c r="AL5" s="258"/>
      <c r="AM5" s="258"/>
      <c r="AN5" s="259"/>
      <c r="AO5" s="276"/>
      <c r="AP5" s="277"/>
    </row>
    <row r="6" spans="1:42" s="4" customFormat="1" ht="14.25" thickBot="1">
      <c r="A6" s="28"/>
      <c r="B6" s="124"/>
      <c r="C6" s="30"/>
      <c r="D6" s="125"/>
      <c r="E6" s="126"/>
      <c r="F6" s="127" t="s">
        <v>11</v>
      </c>
      <c r="G6" s="127" t="s">
        <v>12</v>
      </c>
      <c r="H6" s="127" t="s">
        <v>13</v>
      </c>
      <c r="I6" s="127" t="s">
        <v>14</v>
      </c>
      <c r="J6" s="127" t="s">
        <v>15</v>
      </c>
      <c r="K6" s="125" t="s">
        <v>11</v>
      </c>
      <c r="L6" s="128" t="s">
        <v>12</v>
      </c>
      <c r="M6" s="128" t="s">
        <v>13</v>
      </c>
      <c r="N6" s="128" t="s">
        <v>14</v>
      </c>
      <c r="O6" s="122" t="s">
        <v>15</v>
      </c>
      <c r="P6" s="128" t="s">
        <v>11</v>
      </c>
      <c r="Q6" s="128" t="s">
        <v>12</v>
      </c>
      <c r="R6" s="128" t="s">
        <v>13</v>
      </c>
      <c r="S6" s="128" t="s">
        <v>14</v>
      </c>
      <c r="T6" s="128" t="s">
        <v>15</v>
      </c>
      <c r="U6" s="125" t="s">
        <v>11</v>
      </c>
      <c r="V6" s="128" t="s">
        <v>12</v>
      </c>
      <c r="W6" s="128" t="s">
        <v>13</v>
      </c>
      <c r="X6" s="128" t="s">
        <v>14</v>
      </c>
      <c r="Y6" s="122" t="s">
        <v>15</v>
      </c>
      <c r="Z6" s="128" t="s">
        <v>11</v>
      </c>
      <c r="AA6" s="128" t="s">
        <v>12</v>
      </c>
      <c r="AB6" s="128" t="s">
        <v>13</v>
      </c>
      <c r="AC6" s="128" t="s">
        <v>14</v>
      </c>
      <c r="AD6" s="122" t="s">
        <v>15</v>
      </c>
      <c r="AE6" s="127" t="s">
        <v>11</v>
      </c>
      <c r="AF6" s="127" t="s">
        <v>12</v>
      </c>
      <c r="AG6" s="127" t="s">
        <v>13</v>
      </c>
      <c r="AH6" s="127" t="s">
        <v>14</v>
      </c>
      <c r="AI6" s="129" t="s">
        <v>15</v>
      </c>
      <c r="AJ6" s="127" t="s">
        <v>11</v>
      </c>
      <c r="AK6" s="127" t="s">
        <v>12</v>
      </c>
      <c r="AL6" s="127" t="s">
        <v>13</v>
      </c>
      <c r="AM6" s="127" t="s">
        <v>14</v>
      </c>
      <c r="AN6" s="129" t="s">
        <v>15</v>
      </c>
      <c r="AO6" s="276"/>
      <c r="AP6" s="277"/>
    </row>
    <row r="7" spans="1:42" s="6" customFormat="1" ht="14.25" thickBot="1">
      <c r="A7" s="270" t="s">
        <v>67</v>
      </c>
      <c r="B7" s="271"/>
      <c r="C7" s="271"/>
      <c r="D7" s="130">
        <f>SUM(D8:D17)</f>
        <v>168</v>
      </c>
      <c r="E7" s="131">
        <f>SUM(E8:E17)</f>
        <v>45</v>
      </c>
      <c r="F7" s="132">
        <f>SUM(F8:F17)</f>
        <v>54</v>
      </c>
      <c r="G7" s="133">
        <f>SUM(G8:G17)</f>
        <v>20</v>
      </c>
      <c r="H7" s="133">
        <f>SUM(H8:H17)</f>
        <v>6</v>
      </c>
      <c r="I7" s="133"/>
      <c r="J7" s="134">
        <f>SUM(J8:J17)</f>
        <v>23</v>
      </c>
      <c r="K7" s="130">
        <f>SUM(K8:K17)</f>
        <v>36</v>
      </c>
      <c r="L7" s="133">
        <f>SUM(L8:L17)</f>
        <v>16</v>
      </c>
      <c r="M7" s="133">
        <f>SUM(M8:M17)</f>
        <v>12</v>
      </c>
      <c r="N7" s="133"/>
      <c r="O7" s="131">
        <f aca="true" t="shared" si="0" ref="O7:W7">SUM(O8:O17)</f>
        <v>14</v>
      </c>
      <c r="P7" s="132">
        <f t="shared" si="0"/>
        <v>8</v>
      </c>
      <c r="Q7" s="133">
        <f t="shared" si="0"/>
        <v>8</v>
      </c>
      <c r="R7" s="133">
        <f t="shared" si="0"/>
        <v>0</v>
      </c>
      <c r="S7" s="133">
        <f t="shared" si="0"/>
        <v>0</v>
      </c>
      <c r="T7" s="134">
        <f t="shared" si="0"/>
        <v>6</v>
      </c>
      <c r="U7" s="130">
        <f t="shared" si="0"/>
        <v>0</v>
      </c>
      <c r="V7" s="133">
        <f t="shared" si="0"/>
        <v>0</v>
      </c>
      <c r="W7" s="133">
        <f t="shared" si="0"/>
        <v>8</v>
      </c>
      <c r="X7" s="133"/>
      <c r="Y7" s="131">
        <f>SUM(Y8:Y17)</f>
        <v>2</v>
      </c>
      <c r="Z7" s="132">
        <f>SUM(Z8:Z17)</f>
        <v>0</v>
      </c>
      <c r="AA7" s="133">
        <f>SUM(AA8:AA17)</f>
        <v>0</v>
      </c>
      <c r="AB7" s="133">
        <f>SUM(AB8:AB17)</f>
        <v>0</v>
      </c>
      <c r="AC7" s="133"/>
      <c r="AD7" s="134">
        <f>SUM(AD8:AD17)</f>
        <v>0</v>
      </c>
      <c r="AE7" s="130">
        <f>SUM(AE8:AE17)</f>
        <v>0</v>
      </c>
      <c r="AF7" s="133">
        <f>SUM(AF8:AF17)</f>
        <v>0</v>
      </c>
      <c r="AG7" s="133">
        <f>SUM(AG8:AG17)</f>
        <v>0</v>
      </c>
      <c r="AH7" s="133"/>
      <c r="AI7" s="131">
        <f>SUM(AI8:AI17)</f>
        <v>0</v>
      </c>
      <c r="AJ7" s="130">
        <f>SUM(AJ8:AJ17)</f>
        <v>0</v>
      </c>
      <c r="AK7" s="133">
        <f>SUM(AK8:AK17)</f>
        <v>0</v>
      </c>
      <c r="AL7" s="133">
        <f>SUM(AL8:AL17)</f>
        <v>0</v>
      </c>
      <c r="AM7" s="133"/>
      <c r="AN7" s="131">
        <f>SUM(AN8:AN17)</f>
        <v>0</v>
      </c>
      <c r="AO7" s="278"/>
      <c r="AP7" s="279"/>
    </row>
    <row r="8" spans="1:42" s="4" customFormat="1" ht="13.5">
      <c r="A8" s="135">
        <v>1</v>
      </c>
      <c r="B8" s="136" t="s">
        <v>77</v>
      </c>
      <c r="C8" s="31" t="s">
        <v>58</v>
      </c>
      <c r="D8" s="42">
        <f aca="true" t="shared" si="1" ref="D8:D16">SUM(F8,G8,H8,K8,L8,M8,P8,Q8,R8,U8,V8,W8,Z8,AA8,AB8,AE8,AF8,AG8,AJ8,AK8,AL8)</f>
        <v>26</v>
      </c>
      <c r="E8" s="137">
        <f aca="true" t="shared" si="2" ref="E8:E16">SUM(J8,O8,T8,Y8,AD8,AI8,AN8)</f>
        <v>6</v>
      </c>
      <c r="F8" s="138">
        <v>16</v>
      </c>
      <c r="G8" s="139">
        <v>10</v>
      </c>
      <c r="H8" s="139">
        <v>0</v>
      </c>
      <c r="I8" s="139" t="s">
        <v>26</v>
      </c>
      <c r="J8" s="140">
        <v>6</v>
      </c>
      <c r="K8" s="138"/>
      <c r="L8" s="139"/>
      <c r="M8" s="139"/>
      <c r="N8" s="139"/>
      <c r="O8" s="140"/>
      <c r="P8" s="138"/>
      <c r="Q8" s="139"/>
      <c r="R8" s="139"/>
      <c r="S8" s="139"/>
      <c r="T8" s="140"/>
      <c r="U8" s="138"/>
      <c r="V8" s="139"/>
      <c r="W8" s="139"/>
      <c r="X8" s="139"/>
      <c r="Y8" s="140"/>
      <c r="Z8" s="138"/>
      <c r="AA8" s="139"/>
      <c r="AB8" s="139"/>
      <c r="AC8" s="139"/>
      <c r="AD8" s="140"/>
      <c r="AE8" s="138"/>
      <c r="AF8" s="139"/>
      <c r="AG8" s="139"/>
      <c r="AH8" s="139"/>
      <c r="AI8" s="140"/>
      <c r="AJ8" s="138"/>
      <c r="AK8" s="139"/>
      <c r="AL8" s="139"/>
      <c r="AM8" s="139"/>
      <c r="AN8" s="140"/>
      <c r="AO8" s="32"/>
      <c r="AP8" s="141"/>
    </row>
    <row r="9" spans="1:42" s="4" customFormat="1" ht="13.5">
      <c r="A9" s="146">
        <v>2</v>
      </c>
      <c r="B9" s="142" t="s">
        <v>78</v>
      </c>
      <c r="C9" s="31" t="s">
        <v>59</v>
      </c>
      <c r="D9" s="45">
        <f t="shared" si="1"/>
        <v>26</v>
      </c>
      <c r="E9" s="137">
        <f t="shared" si="2"/>
        <v>6</v>
      </c>
      <c r="F9" s="138"/>
      <c r="G9" s="139"/>
      <c r="H9" s="139"/>
      <c r="I9" s="139"/>
      <c r="J9" s="140"/>
      <c r="K9" s="138">
        <v>16</v>
      </c>
      <c r="L9" s="139">
        <v>10</v>
      </c>
      <c r="M9" s="139">
        <v>0</v>
      </c>
      <c r="N9" s="139" t="s">
        <v>27</v>
      </c>
      <c r="O9" s="140">
        <v>6</v>
      </c>
      <c r="P9" s="138"/>
      <c r="Q9" s="139"/>
      <c r="R9" s="139"/>
      <c r="S9" s="139"/>
      <c r="T9" s="140"/>
      <c r="U9" s="138"/>
      <c r="V9" s="139"/>
      <c r="W9" s="139"/>
      <c r="X9" s="139"/>
      <c r="Y9" s="140"/>
      <c r="Z9" s="138"/>
      <c r="AA9" s="139"/>
      <c r="AB9" s="139"/>
      <c r="AC9" s="139"/>
      <c r="AD9" s="140"/>
      <c r="AE9" s="138"/>
      <c r="AF9" s="139"/>
      <c r="AG9" s="139"/>
      <c r="AH9" s="139"/>
      <c r="AI9" s="140"/>
      <c r="AJ9" s="138"/>
      <c r="AK9" s="139"/>
      <c r="AL9" s="139"/>
      <c r="AM9" s="139"/>
      <c r="AN9" s="140"/>
      <c r="AO9" s="33">
        <v>1</v>
      </c>
      <c r="AP9" s="143" t="s">
        <v>58</v>
      </c>
    </row>
    <row r="10" spans="1:42" s="4" customFormat="1" ht="13.5">
      <c r="A10" s="144">
        <v>3</v>
      </c>
      <c r="B10" s="24" t="s">
        <v>144</v>
      </c>
      <c r="C10" s="25" t="s">
        <v>28</v>
      </c>
      <c r="D10" s="45">
        <f t="shared" si="1"/>
        <v>14</v>
      </c>
      <c r="E10" s="137">
        <f t="shared" si="2"/>
        <v>4</v>
      </c>
      <c r="F10" s="56">
        <v>10</v>
      </c>
      <c r="G10" s="57">
        <v>4</v>
      </c>
      <c r="H10" s="57">
        <v>0</v>
      </c>
      <c r="I10" s="57" t="s">
        <v>26</v>
      </c>
      <c r="J10" s="58">
        <v>4</v>
      </c>
      <c r="K10" s="57"/>
      <c r="L10" s="57"/>
      <c r="M10" s="57"/>
      <c r="N10" s="57"/>
      <c r="O10" s="57"/>
      <c r="P10" s="56"/>
      <c r="Q10" s="57"/>
      <c r="R10" s="57"/>
      <c r="S10" s="57"/>
      <c r="T10" s="58"/>
      <c r="U10" s="56"/>
      <c r="V10" s="57"/>
      <c r="W10" s="57"/>
      <c r="X10" s="57"/>
      <c r="Y10" s="58"/>
      <c r="Z10" s="56"/>
      <c r="AA10" s="57"/>
      <c r="AB10" s="57"/>
      <c r="AC10" s="57"/>
      <c r="AD10" s="58"/>
      <c r="AE10" s="56"/>
      <c r="AF10" s="57"/>
      <c r="AG10" s="57"/>
      <c r="AH10" s="57"/>
      <c r="AI10" s="58"/>
      <c r="AJ10" s="56"/>
      <c r="AK10" s="57"/>
      <c r="AL10" s="57"/>
      <c r="AM10" s="57"/>
      <c r="AN10" s="58"/>
      <c r="AO10" s="33"/>
      <c r="AP10" s="143"/>
    </row>
    <row r="11" spans="1:42" s="4" customFormat="1" ht="13.5">
      <c r="A11" s="144">
        <v>4</v>
      </c>
      <c r="B11" s="24" t="s">
        <v>145</v>
      </c>
      <c r="C11" s="25" t="s">
        <v>29</v>
      </c>
      <c r="D11" s="45">
        <f t="shared" si="1"/>
        <v>8</v>
      </c>
      <c r="E11" s="137">
        <f t="shared" si="2"/>
        <v>2</v>
      </c>
      <c r="F11" s="56"/>
      <c r="G11" s="57"/>
      <c r="H11" s="57"/>
      <c r="I11" s="57"/>
      <c r="J11" s="58"/>
      <c r="K11" s="57"/>
      <c r="L11" s="57"/>
      <c r="M11" s="57"/>
      <c r="N11" s="57"/>
      <c r="O11" s="57"/>
      <c r="P11" s="56"/>
      <c r="Q11" s="57"/>
      <c r="R11" s="57"/>
      <c r="S11" s="57"/>
      <c r="T11" s="58"/>
      <c r="U11" s="56">
        <v>0</v>
      </c>
      <c r="V11" s="57">
        <v>0</v>
      </c>
      <c r="W11" s="57">
        <v>8</v>
      </c>
      <c r="X11" s="57" t="s">
        <v>23</v>
      </c>
      <c r="Y11" s="58">
        <v>2</v>
      </c>
      <c r="Z11" s="56"/>
      <c r="AA11" s="57"/>
      <c r="AB11" s="57"/>
      <c r="AC11" s="57"/>
      <c r="AD11" s="58"/>
      <c r="AE11" s="56"/>
      <c r="AF11" s="57"/>
      <c r="AG11" s="57"/>
      <c r="AH11" s="57"/>
      <c r="AI11" s="58"/>
      <c r="AJ11" s="56"/>
      <c r="AK11" s="57"/>
      <c r="AL11" s="57"/>
      <c r="AM11" s="57"/>
      <c r="AN11" s="58"/>
      <c r="AO11" s="33">
        <v>1</v>
      </c>
      <c r="AP11" s="143" t="s">
        <v>58</v>
      </c>
    </row>
    <row r="12" spans="1:42" s="4" customFormat="1" ht="15.75" customHeight="1">
      <c r="A12" s="144">
        <v>5</v>
      </c>
      <c r="B12" s="24" t="s">
        <v>79</v>
      </c>
      <c r="C12" s="34" t="s">
        <v>25</v>
      </c>
      <c r="D12" s="95">
        <f t="shared" si="1"/>
        <v>8</v>
      </c>
      <c r="E12" s="145">
        <f t="shared" si="2"/>
        <v>3</v>
      </c>
      <c r="F12" s="56">
        <v>8</v>
      </c>
      <c r="G12" s="57">
        <v>0</v>
      </c>
      <c r="H12" s="57">
        <v>0</v>
      </c>
      <c r="I12" s="57" t="s">
        <v>23</v>
      </c>
      <c r="J12" s="58">
        <v>3</v>
      </c>
      <c r="K12" s="56"/>
      <c r="L12" s="57"/>
      <c r="M12" s="57"/>
      <c r="N12" s="57"/>
      <c r="O12" s="58"/>
      <c r="P12" s="56"/>
      <c r="Q12" s="57"/>
      <c r="R12" s="57"/>
      <c r="S12" s="57"/>
      <c r="T12" s="58"/>
      <c r="U12" s="56"/>
      <c r="V12" s="57"/>
      <c r="W12" s="57"/>
      <c r="X12" s="57"/>
      <c r="Y12" s="58"/>
      <c r="Z12" s="56"/>
      <c r="AA12" s="57"/>
      <c r="AB12" s="57"/>
      <c r="AC12" s="57"/>
      <c r="AD12" s="58"/>
      <c r="AE12" s="56"/>
      <c r="AF12" s="57"/>
      <c r="AG12" s="57"/>
      <c r="AH12" s="57"/>
      <c r="AI12" s="58"/>
      <c r="AJ12" s="56"/>
      <c r="AK12" s="57"/>
      <c r="AL12" s="57"/>
      <c r="AM12" s="57"/>
      <c r="AN12" s="58"/>
      <c r="AO12" s="33"/>
      <c r="AP12" s="143"/>
    </row>
    <row r="13" spans="1:42" s="4" customFormat="1" ht="13.5">
      <c r="A13" s="146">
        <v>6</v>
      </c>
      <c r="B13" s="24" t="s">
        <v>80</v>
      </c>
      <c r="C13" s="25" t="s">
        <v>30</v>
      </c>
      <c r="D13" s="95">
        <f t="shared" si="1"/>
        <v>14</v>
      </c>
      <c r="E13" s="145">
        <f t="shared" si="2"/>
        <v>4</v>
      </c>
      <c r="F13" s="56">
        <v>8</v>
      </c>
      <c r="G13" s="57">
        <v>6</v>
      </c>
      <c r="H13" s="57">
        <v>0</v>
      </c>
      <c r="I13" s="57" t="s">
        <v>26</v>
      </c>
      <c r="J13" s="58">
        <v>4</v>
      </c>
      <c r="K13" s="56"/>
      <c r="L13" s="57"/>
      <c r="M13" s="57"/>
      <c r="N13" s="57"/>
      <c r="O13" s="58"/>
      <c r="P13" s="56"/>
      <c r="Q13" s="57"/>
      <c r="R13" s="57"/>
      <c r="S13" s="57"/>
      <c r="T13" s="58"/>
      <c r="U13" s="56"/>
      <c r="V13" s="57"/>
      <c r="W13" s="57"/>
      <c r="X13" s="57"/>
      <c r="Y13" s="58"/>
      <c r="Z13" s="56"/>
      <c r="AA13" s="57"/>
      <c r="AB13" s="57"/>
      <c r="AC13" s="57"/>
      <c r="AD13" s="58"/>
      <c r="AE13" s="56"/>
      <c r="AF13" s="57"/>
      <c r="AG13" s="57"/>
      <c r="AH13" s="57"/>
      <c r="AI13" s="58"/>
      <c r="AJ13" s="56"/>
      <c r="AK13" s="57"/>
      <c r="AL13" s="57"/>
      <c r="AM13" s="57"/>
      <c r="AN13" s="58"/>
      <c r="AO13" s="33"/>
      <c r="AP13" s="143"/>
    </row>
    <row r="14" spans="1:42" s="4" customFormat="1" ht="13.5">
      <c r="A14" s="147">
        <v>7</v>
      </c>
      <c r="B14" s="24" t="s">
        <v>81</v>
      </c>
      <c r="C14" s="25" t="s">
        <v>31</v>
      </c>
      <c r="D14" s="95">
        <f t="shared" si="1"/>
        <v>14</v>
      </c>
      <c r="E14" s="145">
        <f t="shared" si="2"/>
        <v>4</v>
      </c>
      <c r="F14" s="56"/>
      <c r="G14" s="57"/>
      <c r="H14" s="57"/>
      <c r="I14" s="57"/>
      <c r="J14" s="58"/>
      <c r="K14" s="56">
        <v>8</v>
      </c>
      <c r="L14" s="57">
        <v>6</v>
      </c>
      <c r="M14" s="57">
        <v>0</v>
      </c>
      <c r="N14" s="57" t="s">
        <v>23</v>
      </c>
      <c r="O14" s="58">
        <v>4</v>
      </c>
      <c r="P14" s="56"/>
      <c r="Q14" s="57"/>
      <c r="R14" s="57"/>
      <c r="S14" s="57"/>
      <c r="T14" s="58"/>
      <c r="U14" s="56"/>
      <c r="V14" s="57"/>
      <c r="W14" s="57"/>
      <c r="X14" s="57"/>
      <c r="Y14" s="58"/>
      <c r="Z14" s="56"/>
      <c r="AA14" s="57"/>
      <c r="AB14" s="57"/>
      <c r="AC14" s="57"/>
      <c r="AD14" s="58"/>
      <c r="AE14" s="56"/>
      <c r="AF14" s="57"/>
      <c r="AG14" s="57"/>
      <c r="AH14" s="57"/>
      <c r="AI14" s="58"/>
      <c r="AJ14" s="56"/>
      <c r="AK14" s="57"/>
      <c r="AL14" s="57"/>
      <c r="AM14" s="57"/>
      <c r="AN14" s="58"/>
      <c r="AO14" s="33">
        <v>6</v>
      </c>
      <c r="AP14" s="143" t="s">
        <v>30</v>
      </c>
    </row>
    <row r="15" spans="1:42" s="4" customFormat="1" ht="13.5">
      <c r="A15" s="146">
        <v>8</v>
      </c>
      <c r="B15" s="24" t="s">
        <v>82</v>
      </c>
      <c r="C15" s="25" t="s">
        <v>32</v>
      </c>
      <c r="D15" s="95">
        <f t="shared" si="1"/>
        <v>16</v>
      </c>
      <c r="E15" s="145">
        <f t="shared" si="2"/>
        <v>6</v>
      </c>
      <c r="F15" s="56"/>
      <c r="G15" s="57"/>
      <c r="H15" s="57"/>
      <c r="I15" s="57"/>
      <c r="J15" s="58"/>
      <c r="K15" s="56"/>
      <c r="L15" s="57"/>
      <c r="M15" s="57"/>
      <c r="N15" s="57"/>
      <c r="O15" s="58"/>
      <c r="P15" s="56">
        <v>8</v>
      </c>
      <c r="Q15" s="57">
        <v>8</v>
      </c>
      <c r="R15" s="57">
        <v>0</v>
      </c>
      <c r="S15" s="57" t="s">
        <v>27</v>
      </c>
      <c r="T15" s="58">
        <v>6</v>
      </c>
      <c r="U15" s="56"/>
      <c r="V15" s="57"/>
      <c r="W15" s="57"/>
      <c r="X15" s="57"/>
      <c r="Y15" s="58"/>
      <c r="Z15" s="56"/>
      <c r="AA15" s="57"/>
      <c r="AB15" s="57"/>
      <c r="AC15" s="57"/>
      <c r="AD15" s="58"/>
      <c r="AE15" s="56"/>
      <c r="AF15" s="57"/>
      <c r="AG15" s="57"/>
      <c r="AH15" s="57"/>
      <c r="AI15" s="58"/>
      <c r="AJ15" s="56"/>
      <c r="AK15" s="57"/>
      <c r="AL15" s="57"/>
      <c r="AM15" s="57"/>
      <c r="AN15" s="58"/>
      <c r="AO15" s="33">
        <v>7</v>
      </c>
      <c r="AP15" s="143" t="s">
        <v>31</v>
      </c>
    </row>
    <row r="16" spans="1:42" s="4" customFormat="1" ht="13.5">
      <c r="A16" s="147">
        <v>9</v>
      </c>
      <c r="B16" s="24" t="s">
        <v>146</v>
      </c>
      <c r="C16" s="25" t="s">
        <v>75</v>
      </c>
      <c r="D16" s="95">
        <f t="shared" si="1"/>
        <v>24</v>
      </c>
      <c r="E16" s="145">
        <f t="shared" si="2"/>
        <v>4</v>
      </c>
      <c r="F16" s="56"/>
      <c r="G16" s="57"/>
      <c r="H16" s="57"/>
      <c r="I16" s="57"/>
      <c r="J16" s="58"/>
      <c r="K16" s="56">
        <v>12</v>
      </c>
      <c r="L16" s="57">
        <v>0</v>
      </c>
      <c r="M16" s="57">
        <v>12</v>
      </c>
      <c r="N16" s="57" t="s">
        <v>26</v>
      </c>
      <c r="O16" s="58">
        <v>4</v>
      </c>
      <c r="P16" s="56"/>
      <c r="Q16" s="57"/>
      <c r="R16" s="57"/>
      <c r="S16" s="57"/>
      <c r="T16" s="58"/>
      <c r="U16" s="56"/>
      <c r="V16" s="57"/>
      <c r="W16" s="57"/>
      <c r="X16" s="57"/>
      <c r="Y16" s="58"/>
      <c r="Z16" s="56"/>
      <c r="AA16" s="57"/>
      <c r="AB16" s="57"/>
      <c r="AC16" s="57"/>
      <c r="AD16" s="58"/>
      <c r="AE16" s="56"/>
      <c r="AF16" s="57"/>
      <c r="AG16" s="57"/>
      <c r="AH16" s="57"/>
      <c r="AI16" s="58"/>
      <c r="AJ16" s="56"/>
      <c r="AK16" s="57"/>
      <c r="AL16" s="57"/>
      <c r="AM16" s="57"/>
      <c r="AN16" s="58"/>
      <c r="AO16" s="216" t="s">
        <v>142</v>
      </c>
      <c r="AP16" s="148" t="s">
        <v>125</v>
      </c>
    </row>
    <row r="17" spans="1:42" s="4" customFormat="1" ht="14.25" thickBot="1">
      <c r="A17" s="149">
        <v>10</v>
      </c>
      <c r="B17" s="24" t="s">
        <v>83</v>
      </c>
      <c r="C17" s="25" t="s">
        <v>33</v>
      </c>
      <c r="D17" s="95">
        <f>SUM(F17,G17,H17,K17,L17,M17,P17,Q17,R17,U17,V17,W17,Z17,AA17,AB17,AE17,AF17,AG17,AJ17,AK17,AL17)</f>
        <v>18</v>
      </c>
      <c r="E17" s="145">
        <f>SUM(J17,O17,T17,Y17,AD17,AI17,AN17)</f>
        <v>6</v>
      </c>
      <c r="F17" s="56">
        <v>12</v>
      </c>
      <c r="G17" s="57">
        <v>0</v>
      </c>
      <c r="H17" s="57">
        <v>6</v>
      </c>
      <c r="I17" s="57" t="s">
        <v>23</v>
      </c>
      <c r="J17" s="58">
        <v>6</v>
      </c>
      <c r="K17" s="56"/>
      <c r="L17" s="57"/>
      <c r="M17" s="57"/>
      <c r="N17" s="57"/>
      <c r="O17" s="58"/>
      <c r="P17" s="56"/>
      <c r="Q17" s="57"/>
      <c r="R17" s="57"/>
      <c r="S17" s="57"/>
      <c r="T17" s="58"/>
      <c r="U17" s="56"/>
      <c r="V17" s="57"/>
      <c r="W17" s="57"/>
      <c r="X17" s="57"/>
      <c r="Y17" s="58"/>
      <c r="Z17" s="56"/>
      <c r="AA17" s="57"/>
      <c r="AB17" s="57"/>
      <c r="AC17" s="57"/>
      <c r="AD17" s="58"/>
      <c r="AE17" s="56"/>
      <c r="AF17" s="57"/>
      <c r="AG17" s="57"/>
      <c r="AH17" s="57"/>
      <c r="AI17" s="58"/>
      <c r="AJ17" s="56"/>
      <c r="AK17" s="57"/>
      <c r="AL17" s="57"/>
      <c r="AM17" s="57"/>
      <c r="AN17" s="58"/>
      <c r="AO17" s="33"/>
      <c r="AP17" s="143"/>
    </row>
    <row r="18" spans="1:42" s="6" customFormat="1" ht="14.25" thickBot="1">
      <c r="A18" s="270" t="s">
        <v>16</v>
      </c>
      <c r="B18" s="271"/>
      <c r="C18" s="271"/>
      <c r="D18" s="126">
        <f>SUM(D19:D25)</f>
        <v>62</v>
      </c>
      <c r="E18" s="123">
        <f>SUM(E19:E25)</f>
        <v>16</v>
      </c>
      <c r="F18" s="150">
        <f>SUM(F19:F25)</f>
        <v>0</v>
      </c>
      <c r="G18" s="151">
        <f>SUM(G19:G25)</f>
        <v>0</v>
      </c>
      <c r="H18" s="151">
        <f>SUM(H19:H25)</f>
        <v>0</v>
      </c>
      <c r="I18" s="151"/>
      <c r="J18" s="152">
        <f>SUM(J19:J25)</f>
        <v>0</v>
      </c>
      <c r="K18" s="150">
        <f>SUM(K19:K25)</f>
        <v>0</v>
      </c>
      <c r="L18" s="151">
        <f>SUM(L19:L25)</f>
        <v>0</v>
      </c>
      <c r="M18" s="151">
        <f>SUM(M19:M25)</f>
        <v>0</v>
      </c>
      <c r="N18" s="151"/>
      <c r="O18" s="152">
        <f aca="true" t="shared" si="3" ref="O18:W18">SUM(O19:O25)</f>
        <v>0</v>
      </c>
      <c r="P18" s="150">
        <f t="shared" si="3"/>
        <v>0</v>
      </c>
      <c r="Q18" s="151">
        <f t="shared" si="3"/>
        <v>0</v>
      </c>
      <c r="R18" s="151">
        <f t="shared" si="3"/>
        <v>0</v>
      </c>
      <c r="S18" s="151">
        <f t="shared" si="3"/>
        <v>0</v>
      </c>
      <c r="T18" s="152">
        <f t="shared" si="3"/>
        <v>0</v>
      </c>
      <c r="U18" s="150">
        <f t="shared" si="3"/>
        <v>8</v>
      </c>
      <c r="V18" s="151">
        <f t="shared" si="3"/>
        <v>0</v>
      </c>
      <c r="W18" s="151">
        <f t="shared" si="3"/>
        <v>0</v>
      </c>
      <c r="X18" s="151"/>
      <c r="Y18" s="152">
        <f>SUM(Y19:Y25)</f>
        <v>2</v>
      </c>
      <c r="Z18" s="150">
        <f>SUM(Z19:Z25)</f>
        <v>20</v>
      </c>
      <c r="AA18" s="151">
        <f>SUM(AA19:AA25)</f>
        <v>0</v>
      </c>
      <c r="AB18" s="151">
        <f>SUM(AB19:AB25)</f>
        <v>0</v>
      </c>
      <c r="AC18" s="151"/>
      <c r="AD18" s="152">
        <f>SUM(AD19:AD25)</f>
        <v>5</v>
      </c>
      <c r="AE18" s="150">
        <f>SUM(AE19:AE25)</f>
        <v>8</v>
      </c>
      <c r="AF18" s="151">
        <f>SUM(AF19:AF25)</f>
        <v>4</v>
      </c>
      <c r="AG18" s="151">
        <f>SUM(AG19:AG25)</f>
        <v>6</v>
      </c>
      <c r="AH18" s="151"/>
      <c r="AI18" s="152">
        <f>SUM(AI19:AI25)</f>
        <v>4</v>
      </c>
      <c r="AJ18" s="150">
        <f>SUM(AJ19:AJ25)</f>
        <v>16</v>
      </c>
      <c r="AK18" s="151">
        <f>SUM(AK19:AK25)</f>
        <v>0</v>
      </c>
      <c r="AL18" s="151">
        <f>SUM(AL19:AL25)</f>
        <v>0</v>
      </c>
      <c r="AM18" s="151"/>
      <c r="AN18" s="152">
        <f>SUM(AN19:AN25)</f>
        <v>5</v>
      </c>
      <c r="AO18" s="35"/>
      <c r="AP18" s="153"/>
    </row>
    <row r="19" spans="1:42" s="4" customFormat="1" ht="13.5">
      <c r="A19" s="135">
        <v>11</v>
      </c>
      <c r="B19" s="219" t="s">
        <v>164</v>
      </c>
      <c r="C19" s="36" t="s">
        <v>34</v>
      </c>
      <c r="D19" s="137">
        <f aca="true" t="shared" si="4" ref="D19:D25">SUM(F19,G19,H19,K19,L19,M19,P19,Q19,R19,U19,V19,W19,Z19,AA19,AB19,AE19,AF19,AG19,AJ19,AK19,AL19)</f>
        <v>8</v>
      </c>
      <c r="E19" s="137">
        <f aca="true" t="shared" si="5" ref="E19:E25">SUM(J19,O19,T19,Y19,AD19,AI19,AN19)</f>
        <v>2</v>
      </c>
      <c r="F19" s="138"/>
      <c r="G19" s="139"/>
      <c r="H19" s="139"/>
      <c r="I19" s="139"/>
      <c r="J19" s="140"/>
      <c r="K19" s="138"/>
      <c r="L19" s="139"/>
      <c r="M19" s="139"/>
      <c r="N19" s="139"/>
      <c r="O19" s="140"/>
      <c r="P19" s="138"/>
      <c r="Q19" s="139"/>
      <c r="R19" s="139"/>
      <c r="S19" s="139"/>
      <c r="T19" s="140"/>
      <c r="U19" s="138"/>
      <c r="V19" s="139"/>
      <c r="W19" s="139"/>
      <c r="X19" s="139"/>
      <c r="Y19" s="140"/>
      <c r="Z19" s="138">
        <v>8</v>
      </c>
      <c r="AA19" s="139">
        <v>0</v>
      </c>
      <c r="AB19" s="139">
        <v>0</v>
      </c>
      <c r="AC19" s="139" t="s">
        <v>26</v>
      </c>
      <c r="AD19" s="140">
        <v>2</v>
      </c>
      <c r="AE19" s="138"/>
      <c r="AF19" s="139"/>
      <c r="AG19" s="139"/>
      <c r="AH19" s="139"/>
      <c r="AI19" s="140"/>
      <c r="AJ19" s="138"/>
      <c r="AK19" s="139"/>
      <c r="AL19" s="139"/>
      <c r="AM19" s="139"/>
      <c r="AN19" s="140"/>
      <c r="AO19" s="33"/>
      <c r="AP19" s="143"/>
    </row>
    <row r="20" spans="1:42" s="4" customFormat="1" ht="13.5">
      <c r="A20" s="144">
        <v>12</v>
      </c>
      <c r="B20" s="220" t="s">
        <v>165</v>
      </c>
      <c r="C20" s="37" t="s">
        <v>35</v>
      </c>
      <c r="D20" s="137">
        <f t="shared" si="4"/>
        <v>8</v>
      </c>
      <c r="E20" s="145">
        <f t="shared" si="5"/>
        <v>2</v>
      </c>
      <c r="F20" s="56"/>
      <c r="G20" s="57"/>
      <c r="H20" s="57"/>
      <c r="I20" s="57"/>
      <c r="J20" s="58"/>
      <c r="K20" s="56"/>
      <c r="L20" s="57"/>
      <c r="M20" s="57"/>
      <c r="N20" s="57"/>
      <c r="O20" s="58"/>
      <c r="P20" s="138"/>
      <c r="Q20" s="139"/>
      <c r="R20" s="139"/>
      <c r="S20" s="139"/>
      <c r="T20" s="140"/>
      <c r="U20" s="138"/>
      <c r="V20" s="139"/>
      <c r="W20" s="139"/>
      <c r="X20" s="139"/>
      <c r="Y20" s="140"/>
      <c r="Z20" s="56"/>
      <c r="AA20" s="57"/>
      <c r="AB20" s="57"/>
      <c r="AC20" s="57"/>
      <c r="AD20" s="58"/>
      <c r="AE20" s="56">
        <v>4</v>
      </c>
      <c r="AF20" s="57">
        <v>4</v>
      </c>
      <c r="AG20" s="57">
        <v>0</v>
      </c>
      <c r="AH20" s="57" t="s">
        <v>26</v>
      </c>
      <c r="AI20" s="58">
        <v>2</v>
      </c>
      <c r="AJ20" s="56"/>
      <c r="AK20" s="57"/>
      <c r="AL20" s="57"/>
      <c r="AM20" s="57"/>
      <c r="AN20" s="58"/>
      <c r="AO20" s="33">
        <v>11</v>
      </c>
      <c r="AP20" s="143" t="s">
        <v>34</v>
      </c>
    </row>
    <row r="21" spans="1:42" s="4" customFormat="1" ht="13.5">
      <c r="A21" s="146">
        <v>13</v>
      </c>
      <c r="B21" s="119" t="s">
        <v>169</v>
      </c>
      <c r="C21" s="37" t="s">
        <v>36</v>
      </c>
      <c r="D21" s="137">
        <f t="shared" si="4"/>
        <v>8</v>
      </c>
      <c r="E21" s="145">
        <f t="shared" si="5"/>
        <v>2</v>
      </c>
      <c r="F21" s="56"/>
      <c r="G21" s="57"/>
      <c r="H21" s="57"/>
      <c r="I21" s="57"/>
      <c r="J21" s="58"/>
      <c r="K21" s="56"/>
      <c r="L21" s="57"/>
      <c r="M21" s="57"/>
      <c r="N21" s="57"/>
      <c r="O21" s="58"/>
      <c r="P21" s="56"/>
      <c r="Q21" s="57"/>
      <c r="R21" s="57"/>
      <c r="S21" s="57"/>
      <c r="T21" s="58"/>
      <c r="U21" s="56">
        <v>8</v>
      </c>
      <c r="V21" s="57">
        <v>0</v>
      </c>
      <c r="W21" s="57">
        <v>0</v>
      </c>
      <c r="X21" s="57" t="s">
        <v>23</v>
      </c>
      <c r="Y21" s="58">
        <v>2</v>
      </c>
      <c r="Z21" s="56"/>
      <c r="AA21" s="57"/>
      <c r="AB21" s="57"/>
      <c r="AC21" s="57"/>
      <c r="AD21" s="58"/>
      <c r="AE21" s="56"/>
      <c r="AF21" s="57"/>
      <c r="AG21" s="57"/>
      <c r="AH21" s="57"/>
      <c r="AI21" s="58"/>
      <c r="AJ21" s="56"/>
      <c r="AK21" s="57"/>
      <c r="AL21" s="57"/>
      <c r="AM21" s="57"/>
      <c r="AN21" s="58"/>
      <c r="AO21" s="33"/>
      <c r="AP21" s="143"/>
    </row>
    <row r="22" spans="1:42" s="4" customFormat="1" ht="25.5">
      <c r="A22" s="147">
        <v>14</v>
      </c>
      <c r="B22" s="119" t="s">
        <v>84</v>
      </c>
      <c r="C22" s="38" t="s">
        <v>139</v>
      </c>
      <c r="D22" s="137">
        <f t="shared" si="4"/>
        <v>12</v>
      </c>
      <c r="E22" s="145">
        <f t="shared" si="5"/>
        <v>3</v>
      </c>
      <c r="F22" s="56"/>
      <c r="G22" s="57"/>
      <c r="H22" s="57"/>
      <c r="I22" s="57"/>
      <c r="J22" s="58"/>
      <c r="K22" s="56"/>
      <c r="L22" s="57"/>
      <c r="M22" s="57"/>
      <c r="N22" s="57"/>
      <c r="O22" s="58"/>
      <c r="P22" s="56"/>
      <c r="Q22" s="57"/>
      <c r="R22" s="57"/>
      <c r="S22" s="57"/>
      <c r="T22" s="58"/>
      <c r="U22" s="56"/>
      <c r="V22" s="57"/>
      <c r="W22" s="57"/>
      <c r="X22" s="57"/>
      <c r="Y22" s="58"/>
      <c r="Z22" s="56">
        <v>12</v>
      </c>
      <c r="AA22" s="57">
        <v>0</v>
      </c>
      <c r="AB22" s="57">
        <v>0</v>
      </c>
      <c r="AC22" s="57" t="s">
        <v>23</v>
      </c>
      <c r="AD22" s="58">
        <v>3</v>
      </c>
      <c r="AE22" s="56"/>
      <c r="AF22" s="57"/>
      <c r="AG22" s="57"/>
      <c r="AH22" s="57"/>
      <c r="AI22" s="58"/>
      <c r="AJ22" s="56"/>
      <c r="AK22" s="57"/>
      <c r="AL22" s="57"/>
      <c r="AM22" s="57"/>
      <c r="AN22" s="58"/>
      <c r="AO22" s="217" t="s">
        <v>134</v>
      </c>
      <c r="AP22" s="120" t="s">
        <v>133</v>
      </c>
    </row>
    <row r="23" spans="1:42" s="4" customFormat="1" ht="13.5">
      <c r="A23" s="144">
        <v>15</v>
      </c>
      <c r="B23" s="119" t="s">
        <v>170</v>
      </c>
      <c r="C23" s="37" t="s">
        <v>37</v>
      </c>
      <c r="D23" s="137">
        <f t="shared" si="4"/>
        <v>10</v>
      </c>
      <c r="E23" s="145">
        <v>2</v>
      </c>
      <c r="F23" s="56"/>
      <c r="G23" s="57"/>
      <c r="H23" s="57"/>
      <c r="I23" s="57"/>
      <c r="J23" s="58"/>
      <c r="K23" s="56"/>
      <c r="L23" s="57"/>
      <c r="M23" s="57"/>
      <c r="N23" s="57"/>
      <c r="O23" s="58"/>
      <c r="P23" s="56"/>
      <c r="Q23" s="57"/>
      <c r="R23" s="57"/>
      <c r="S23" s="57"/>
      <c r="T23" s="58"/>
      <c r="U23" s="56"/>
      <c r="V23" s="57"/>
      <c r="W23" s="57"/>
      <c r="X23" s="57"/>
      <c r="Y23" s="58"/>
      <c r="Z23" s="56"/>
      <c r="AA23" s="57"/>
      <c r="AB23" s="57"/>
      <c r="AC23" s="57"/>
      <c r="AD23" s="58"/>
      <c r="AE23" s="56">
        <v>4</v>
      </c>
      <c r="AF23" s="57">
        <v>0</v>
      </c>
      <c r="AG23" s="57">
        <v>6</v>
      </c>
      <c r="AH23" s="57" t="s">
        <v>23</v>
      </c>
      <c r="AI23" s="58">
        <v>2</v>
      </c>
      <c r="AJ23" s="56"/>
      <c r="AK23" s="57"/>
      <c r="AL23" s="57"/>
      <c r="AM23" s="57"/>
      <c r="AN23" s="58"/>
      <c r="AO23" s="216" t="s">
        <v>143</v>
      </c>
      <c r="AP23" s="143" t="s">
        <v>126</v>
      </c>
    </row>
    <row r="24" spans="1:42" s="4" customFormat="1" ht="13.5">
      <c r="A24" s="146">
        <v>16</v>
      </c>
      <c r="B24" s="142" t="s">
        <v>85</v>
      </c>
      <c r="C24" s="39" t="s">
        <v>38</v>
      </c>
      <c r="D24" s="137">
        <f t="shared" si="4"/>
        <v>8</v>
      </c>
      <c r="E24" s="145">
        <f t="shared" si="5"/>
        <v>2</v>
      </c>
      <c r="F24" s="138"/>
      <c r="G24" s="139"/>
      <c r="H24" s="139"/>
      <c r="I24" s="139"/>
      <c r="J24" s="140"/>
      <c r="K24" s="138"/>
      <c r="L24" s="139"/>
      <c r="M24" s="139"/>
      <c r="N24" s="139"/>
      <c r="O24" s="140"/>
      <c r="P24" s="138"/>
      <c r="Q24" s="139"/>
      <c r="R24" s="139"/>
      <c r="S24" s="139"/>
      <c r="T24" s="140"/>
      <c r="U24" s="138"/>
      <c r="V24" s="139"/>
      <c r="W24" s="139"/>
      <c r="X24" s="139"/>
      <c r="Y24" s="140"/>
      <c r="Z24" s="138"/>
      <c r="AA24" s="139"/>
      <c r="AB24" s="139"/>
      <c r="AC24" s="139"/>
      <c r="AD24" s="140"/>
      <c r="AE24" s="138"/>
      <c r="AF24" s="139"/>
      <c r="AG24" s="139"/>
      <c r="AH24" s="139"/>
      <c r="AI24" s="140"/>
      <c r="AJ24" s="138">
        <v>8</v>
      </c>
      <c r="AK24" s="139">
        <v>0</v>
      </c>
      <c r="AL24" s="139">
        <v>0</v>
      </c>
      <c r="AM24" s="139" t="s">
        <v>26</v>
      </c>
      <c r="AN24" s="140">
        <v>2</v>
      </c>
      <c r="AO24" s="282" t="s">
        <v>129</v>
      </c>
      <c r="AP24" s="283"/>
    </row>
    <row r="25" spans="1:42" s="4" customFormat="1" ht="14.25" thickBot="1">
      <c r="A25" s="155">
        <v>17</v>
      </c>
      <c r="B25" s="156"/>
      <c r="C25" s="40" t="s">
        <v>115</v>
      </c>
      <c r="D25" s="137">
        <f t="shared" si="4"/>
        <v>8</v>
      </c>
      <c r="E25" s="145">
        <f t="shared" si="5"/>
        <v>3</v>
      </c>
      <c r="F25" s="138"/>
      <c r="G25" s="139"/>
      <c r="H25" s="139"/>
      <c r="I25" s="139"/>
      <c r="J25" s="140"/>
      <c r="K25" s="138"/>
      <c r="L25" s="139"/>
      <c r="M25" s="139"/>
      <c r="N25" s="139"/>
      <c r="O25" s="140"/>
      <c r="P25" s="138"/>
      <c r="Q25" s="139"/>
      <c r="R25" s="139"/>
      <c r="S25" s="139"/>
      <c r="T25" s="140"/>
      <c r="U25" s="138"/>
      <c r="V25" s="139"/>
      <c r="W25" s="139"/>
      <c r="X25" s="139"/>
      <c r="Y25" s="58"/>
      <c r="Z25" s="157"/>
      <c r="AA25" s="139"/>
      <c r="AB25" s="139"/>
      <c r="AC25" s="139"/>
      <c r="AD25" s="140"/>
      <c r="AE25" s="138"/>
      <c r="AF25" s="139"/>
      <c r="AG25" s="139"/>
      <c r="AH25" s="139"/>
      <c r="AI25" s="140"/>
      <c r="AJ25" s="138">
        <v>8</v>
      </c>
      <c r="AK25" s="139">
        <v>0</v>
      </c>
      <c r="AL25" s="139">
        <v>0</v>
      </c>
      <c r="AM25" s="139" t="s">
        <v>23</v>
      </c>
      <c r="AN25" s="140">
        <v>3</v>
      </c>
      <c r="AO25" s="33"/>
      <c r="AP25" s="143"/>
    </row>
    <row r="26" spans="1:42" s="6" customFormat="1" ht="14.25" thickBot="1">
      <c r="A26" s="270" t="s">
        <v>17</v>
      </c>
      <c r="B26" s="271"/>
      <c r="C26" s="271"/>
      <c r="D26" s="126">
        <f>SUM(D27:D47)</f>
        <v>286</v>
      </c>
      <c r="E26" s="123">
        <f>SUM(E27:E47)</f>
        <v>74</v>
      </c>
      <c r="F26" s="150">
        <f>SUM(F27:F41)</f>
        <v>20</v>
      </c>
      <c r="G26" s="151">
        <f>SUM(G27:G41)</f>
        <v>0</v>
      </c>
      <c r="H26" s="151">
        <f>SUM(H27:H41)</f>
        <v>12</v>
      </c>
      <c r="I26" s="151"/>
      <c r="J26" s="152">
        <f>SUM(J27:J41)</f>
        <v>7</v>
      </c>
      <c r="K26" s="150">
        <f>SUM(K27:K47)</f>
        <v>32</v>
      </c>
      <c r="L26" s="151">
        <f>SUM(L27:L47)</f>
        <v>0</v>
      </c>
      <c r="M26" s="151">
        <f>SUM(M27:M47)</f>
        <v>24</v>
      </c>
      <c r="N26" s="151"/>
      <c r="O26" s="158">
        <f aca="true" t="shared" si="6" ref="O26:W26">SUM(O27:O47)</f>
        <v>16</v>
      </c>
      <c r="P26" s="159">
        <f t="shared" si="6"/>
        <v>48</v>
      </c>
      <c r="Q26" s="132">
        <f t="shared" si="6"/>
        <v>16</v>
      </c>
      <c r="R26" s="133">
        <f t="shared" si="6"/>
        <v>38</v>
      </c>
      <c r="S26" s="133">
        <f t="shared" si="6"/>
        <v>0</v>
      </c>
      <c r="T26" s="134">
        <f t="shared" si="6"/>
        <v>26</v>
      </c>
      <c r="U26" s="130">
        <f t="shared" si="6"/>
        <v>16</v>
      </c>
      <c r="V26" s="133">
        <f t="shared" si="6"/>
        <v>0</v>
      </c>
      <c r="W26" s="133">
        <f t="shared" si="6"/>
        <v>16</v>
      </c>
      <c r="X26" s="133"/>
      <c r="Y26" s="131">
        <f>SUM(Y27:Y47)</f>
        <v>8</v>
      </c>
      <c r="Z26" s="132">
        <f>SUM(Z27:Z47)</f>
        <v>24</v>
      </c>
      <c r="AA26" s="133">
        <f>SUM(AA27:AA47)</f>
        <v>4</v>
      </c>
      <c r="AB26" s="133">
        <f>SUM(AB27:AB47)</f>
        <v>16</v>
      </c>
      <c r="AC26" s="133"/>
      <c r="AD26" s="134">
        <f>SUM(AD27:AD47)</f>
        <v>11</v>
      </c>
      <c r="AE26" s="130">
        <f>SUM(AE27:AE47)</f>
        <v>8</v>
      </c>
      <c r="AF26" s="133">
        <f>SUM(AF27:AF47)</f>
        <v>0</v>
      </c>
      <c r="AG26" s="133">
        <f>SUM(AG27:AG47)</f>
        <v>4</v>
      </c>
      <c r="AH26" s="134"/>
      <c r="AI26" s="126">
        <f>SUM(AI27:AI47)</f>
        <v>3</v>
      </c>
      <c r="AJ26" s="130">
        <f>SUM(AJ27:AJ47)</f>
        <v>8</v>
      </c>
      <c r="AK26" s="133">
        <f>SUM(AK27:AK47)</f>
        <v>0</v>
      </c>
      <c r="AL26" s="133">
        <f>SUM(AL27:AL47)</f>
        <v>0</v>
      </c>
      <c r="AM26" s="133"/>
      <c r="AN26" s="131">
        <f>SUM(AN27:AN47)</f>
        <v>3</v>
      </c>
      <c r="AO26" s="35"/>
      <c r="AP26" s="143"/>
    </row>
    <row r="27" spans="1:42" s="4" customFormat="1" ht="13.5">
      <c r="A27" s="118">
        <v>18</v>
      </c>
      <c r="B27" s="154" t="s">
        <v>86</v>
      </c>
      <c r="C27" s="41" t="s">
        <v>116</v>
      </c>
      <c r="D27" s="42">
        <f aca="true" t="shared" si="7" ref="D27:D46">SUM(F27,G27,H27,K27,L27,M27,P27,Q27,R27,U27,V27,W27,Z27,AA27,AB27,AE27,AF27,AG27,AJ27,AK27,AL27)</f>
        <v>18</v>
      </c>
      <c r="E27" s="43">
        <f aca="true" t="shared" si="8" ref="E27:E46">SUM(J27,O27,T27,Y27,AD27,AI27,AN27)</f>
        <v>3</v>
      </c>
      <c r="F27" s="56">
        <v>12</v>
      </c>
      <c r="G27" s="57">
        <v>0</v>
      </c>
      <c r="H27" s="57">
        <v>6</v>
      </c>
      <c r="I27" s="57" t="s">
        <v>26</v>
      </c>
      <c r="J27" s="58">
        <v>3</v>
      </c>
      <c r="K27" s="56"/>
      <c r="L27" s="57"/>
      <c r="M27" s="57"/>
      <c r="N27" s="57"/>
      <c r="O27" s="58"/>
      <c r="P27" s="56"/>
      <c r="Q27" s="57"/>
      <c r="R27" s="57"/>
      <c r="S27" s="57"/>
      <c r="T27" s="58"/>
      <c r="U27" s="56"/>
      <c r="V27" s="57"/>
      <c r="W27" s="57"/>
      <c r="X27" s="57"/>
      <c r="Y27" s="58"/>
      <c r="Z27" s="56"/>
      <c r="AA27" s="57"/>
      <c r="AB27" s="57"/>
      <c r="AC27" s="57"/>
      <c r="AD27" s="58"/>
      <c r="AE27" s="56"/>
      <c r="AF27" s="57"/>
      <c r="AG27" s="57"/>
      <c r="AH27" s="57"/>
      <c r="AI27" s="58"/>
      <c r="AJ27" s="138"/>
      <c r="AK27" s="139"/>
      <c r="AL27" s="139"/>
      <c r="AM27" s="139"/>
      <c r="AN27" s="140"/>
      <c r="AO27" s="33"/>
      <c r="AP27" s="143"/>
    </row>
    <row r="28" spans="1:42" s="4" customFormat="1" ht="13.5">
      <c r="A28" s="118">
        <v>19</v>
      </c>
      <c r="B28" s="119" t="s">
        <v>87</v>
      </c>
      <c r="C28" s="44" t="s">
        <v>110</v>
      </c>
      <c r="D28" s="45">
        <f t="shared" si="7"/>
        <v>8</v>
      </c>
      <c r="E28" s="43">
        <f t="shared" si="8"/>
        <v>3</v>
      </c>
      <c r="F28" s="56"/>
      <c r="G28" s="57"/>
      <c r="H28" s="57"/>
      <c r="I28" s="57"/>
      <c r="J28" s="58"/>
      <c r="K28" s="56">
        <v>8</v>
      </c>
      <c r="L28" s="57">
        <v>0</v>
      </c>
      <c r="M28" s="57">
        <v>0</v>
      </c>
      <c r="N28" s="57" t="s">
        <v>26</v>
      </c>
      <c r="O28" s="58">
        <v>3</v>
      </c>
      <c r="P28" s="56"/>
      <c r="Q28" s="57"/>
      <c r="R28" s="57"/>
      <c r="S28" s="57"/>
      <c r="T28" s="58"/>
      <c r="U28" s="56"/>
      <c r="V28" s="57"/>
      <c r="W28" s="57"/>
      <c r="X28" s="57"/>
      <c r="Y28" s="58"/>
      <c r="Z28" s="56"/>
      <c r="AA28" s="57"/>
      <c r="AB28" s="57"/>
      <c r="AC28" s="57"/>
      <c r="AD28" s="58"/>
      <c r="AE28" s="56"/>
      <c r="AF28" s="57"/>
      <c r="AG28" s="57"/>
      <c r="AH28" s="57"/>
      <c r="AI28" s="58"/>
      <c r="AJ28" s="56"/>
      <c r="AK28" s="57"/>
      <c r="AL28" s="57"/>
      <c r="AM28" s="57"/>
      <c r="AN28" s="58"/>
      <c r="AO28" s="33">
        <v>18</v>
      </c>
      <c r="AP28" s="143" t="s">
        <v>127</v>
      </c>
    </row>
    <row r="29" spans="1:42" s="7" customFormat="1" ht="25.5">
      <c r="A29" s="118">
        <v>20</v>
      </c>
      <c r="B29" s="119" t="s">
        <v>88</v>
      </c>
      <c r="C29" s="44" t="s">
        <v>117</v>
      </c>
      <c r="D29" s="45">
        <f t="shared" si="7"/>
        <v>8</v>
      </c>
      <c r="E29" s="43">
        <f t="shared" si="8"/>
        <v>2</v>
      </c>
      <c r="F29" s="56"/>
      <c r="G29" s="57"/>
      <c r="H29" s="57"/>
      <c r="I29" s="57"/>
      <c r="J29" s="58"/>
      <c r="K29" s="56">
        <v>0</v>
      </c>
      <c r="L29" s="57">
        <v>0</v>
      </c>
      <c r="M29" s="57">
        <v>8</v>
      </c>
      <c r="N29" s="57" t="s">
        <v>23</v>
      </c>
      <c r="O29" s="58">
        <v>2</v>
      </c>
      <c r="P29" s="56"/>
      <c r="Q29" s="57"/>
      <c r="R29" s="57"/>
      <c r="S29" s="57"/>
      <c r="T29" s="58"/>
      <c r="U29" s="56"/>
      <c r="V29" s="57"/>
      <c r="W29" s="57"/>
      <c r="X29" s="57"/>
      <c r="Y29" s="58"/>
      <c r="Z29" s="56"/>
      <c r="AA29" s="57"/>
      <c r="AB29" s="57"/>
      <c r="AC29" s="57"/>
      <c r="AD29" s="58"/>
      <c r="AE29" s="56"/>
      <c r="AF29" s="57"/>
      <c r="AG29" s="57"/>
      <c r="AH29" s="57"/>
      <c r="AI29" s="58"/>
      <c r="AJ29" s="56"/>
      <c r="AK29" s="57"/>
      <c r="AL29" s="57"/>
      <c r="AM29" s="57"/>
      <c r="AN29" s="58"/>
      <c r="AO29" s="217" t="s">
        <v>173</v>
      </c>
      <c r="AP29" s="120" t="s">
        <v>174</v>
      </c>
    </row>
    <row r="30" spans="1:42" s="4" customFormat="1" ht="13.5">
      <c r="A30" s="118">
        <v>21</v>
      </c>
      <c r="B30" s="119" t="s">
        <v>89</v>
      </c>
      <c r="C30" s="46" t="s">
        <v>39</v>
      </c>
      <c r="D30" s="45">
        <f t="shared" si="7"/>
        <v>14</v>
      </c>
      <c r="E30" s="43">
        <f t="shared" si="8"/>
        <v>4</v>
      </c>
      <c r="F30" s="56">
        <v>8</v>
      </c>
      <c r="G30" s="57">
        <v>0</v>
      </c>
      <c r="H30" s="57">
        <v>6</v>
      </c>
      <c r="I30" s="57" t="s">
        <v>26</v>
      </c>
      <c r="J30" s="58">
        <v>4</v>
      </c>
      <c r="K30" s="56"/>
      <c r="L30" s="57"/>
      <c r="M30" s="57"/>
      <c r="N30" s="57"/>
      <c r="O30" s="58"/>
      <c r="P30" s="56"/>
      <c r="Q30" s="57"/>
      <c r="R30" s="57"/>
      <c r="S30" s="57"/>
      <c r="T30" s="58"/>
      <c r="U30" s="56"/>
      <c r="V30" s="57"/>
      <c r="W30" s="57"/>
      <c r="X30" s="57"/>
      <c r="Y30" s="58"/>
      <c r="Z30" s="56"/>
      <c r="AA30" s="57"/>
      <c r="AB30" s="57"/>
      <c r="AC30" s="57"/>
      <c r="AD30" s="58"/>
      <c r="AE30" s="56"/>
      <c r="AF30" s="57"/>
      <c r="AG30" s="57"/>
      <c r="AH30" s="57"/>
      <c r="AI30" s="58"/>
      <c r="AJ30" s="56"/>
      <c r="AK30" s="57"/>
      <c r="AL30" s="57"/>
      <c r="AM30" s="57"/>
      <c r="AN30" s="58"/>
      <c r="AO30" s="33"/>
      <c r="AP30" s="143"/>
    </row>
    <row r="31" spans="1:42" s="4" customFormat="1" ht="13.5">
      <c r="A31" s="118">
        <v>22</v>
      </c>
      <c r="B31" s="119" t="s">
        <v>90</v>
      </c>
      <c r="C31" s="46" t="s">
        <v>40</v>
      </c>
      <c r="D31" s="45">
        <f t="shared" si="7"/>
        <v>14</v>
      </c>
      <c r="E31" s="43">
        <f t="shared" si="8"/>
        <v>4</v>
      </c>
      <c r="F31" s="56"/>
      <c r="G31" s="57"/>
      <c r="H31" s="57"/>
      <c r="I31" s="57"/>
      <c r="J31" s="58"/>
      <c r="K31" s="56">
        <v>8</v>
      </c>
      <c r="L31" s="57">
        <v>0</v>
      </c>
      <c r="M31" s="57">
        <v>6</v>
      </c>
      <c r="N31" s="57" t="s">
        <v>23</v>
      </c>
      <c r="O31" s="58">
        <v>4</v>
      </c>
      <c r="P31" s="56"/>
      <c r="Q31" s="57"/>
      <c r="R31" s="57"/>
      <c r="S31" s="57"/>
      <c r="T31" s="58"/>
      <c r="U31" s="56"/>
      <c r="V31" s="57"/>
      <c r="W31" s="57"/>
      <c r="X31" s="57"/>
      <c r="Y31" s="58"/>
      <c r="Z31" s="56"/>
      <c r="AA31" s="57"/>
      <c r="AB31" s="57"/>
      <c r="AC31" s="57"/>
      <c r="AD31" s="58"/>
      <c r="AE31" s="56"/>
      <c r="AF31" s="57"/>
      <c r="AG31" s="57"/>
      <c r="AH31" s="57"/>
      <c r="AI31" s="58"/>
      <c r="AJ31" s="56"/>
      <c r="AK31" s="57"/>
      <c r="AL31" s="57"/>
      <c r="AM31" s="57"/>
      <c r="AN31" s="58"/>
      <c r="AO31" s="33">
        <v>21</v>
      </c>
      <c r="AP31" s="143" t="s">
        <v>39</v>
      </c>
    </row>
    <row r="32" spans="1:42" s="4" customFormat="1" ht="13.5">
      <c r="A32" s="118">
        <v>23</v>
      </c>
      <c r="B32" s="119" t="s">
        <v>124</v>
      </c>
      <c r="C32" s="46" t="s">
        <v>41</v>
      </c>
      <c r="D32" s="45">
        <f t="shared" si="7"/>
        <v>16</v>
      </c>
      <c r="E32" s="43">
        <f t="shared" si="8"/>
        <v>5</v>
      </c>
      <c r="F32" s="56"/>
      <c r="G32" s="57"/>
      <c r="H32" s="57"/>
      <c r="I32" s="57"/>
      <c r="J32" s="58"/>
      <c r="K32" s="56"/>
      <c r="L32" s="57"/>
      <c r="M32" s="57"/>
      <c r="N32" s="57"/>
      <c r="O32" s="58"/>
      <c r="P32" s="56">
        <v>12</v>
      </c>
      <c r="Q32" s="57">
        <v>0</v>
      </c>
      <c r="R32" s="57">
        <v>4</v>
      </c>
      <c r="S32" s="57" t="s">
        <v>26</v>
      </c>
      <c r="T32" s="58">
        <v>5</v>
      </c>
      <c r="U32" s="56"/>
      <c r="V32" s="57"/>
      <c r="W32" s="57"/>
      <c r="X32" s="57"/>
      <c r="Y32" s="58"/>
      <c r="Z32" s="56"/>
      <c r="AA32" s="57"/>
      <c r="AB32" s="57"/>
      <c r="AC32" s="57"/>
      <c r="AD32" s="58"/>
      <c r="AE32" s="56"/>
      <c r="AF32" s="57"/>
      <c r="AG32" s="57"/>
      <c r="AH32" s="57"/>
      <c r="AI32" s="58"/>
      <c r="AJ32" s="56"/>
      <c r="AK32" s="57"/>
      <c r="AL32" s="57"/>
      <c r="AM32" s="57"/>
      <c r="AN32" s="58"/>
      <c r="AO32" s="33">
        <v>22</v>
      </c>
      <c r="AP32" s="143" t="s">
        <v>40</v>
      </c>
    </row>
    <row r="33" spans="1:42" s="4" customFormat="1" ht="54.75" customHeight="1">
      <c r="A33" s="118">
        <v>24</v>
      </c>
      <c r="B33" s="47" t="s">
        <v>168</v>
      </c>
      <c r="C33" s="214" t="s">
        <v>132</v>
      </c>
      <c r="D33" s="45">
        <f t="shared" si="7"/>
        <v>20</v>
      </c>
      <c r="E33" s="43">
        <f t="shared" si="8"/>
        <v>4</v>
      </c>
      <c r="F33" s="56"/>
      <c r="G33" s="57"/>
      <c r="H33" s="57"/>
      <c r="I33" s="57"/>
      <c r="J33" s="58"/>
      <c r="K33" s="56"/>
      <c r="L33" s="57"/>
      <c r="M33" s="57"/>
      <c r="N33" s="57"/>
      <c r="O33" s="58"/>
      <c r="P33" s="56">
        <v>0</v>
      </c>
      <c r="Q33" s="57">
        <v>12</v>
      </c>
      <c r="R33" s="57">
        <v>8</v>
      </c>
      <c r="S33" s="57" t="s">
        <v>23</v>
      </c>
      <c r="T33" s="58">
        <v>4</v>
      </c>
      <c r="U33" s="56"/>
      <c r="V33" s="57"/>
      <c r="W33" s="57"/>
      <c r="X33" s="57"/>
      <c r="Y33" s="58"/>
      <c r="Z33" s="56"/>
      <c r="AA33" s="57"/>
      <c r="AB33" s="57"/>
      <c r="AC33" s="57"/>
      <c r="AD33" s="58"/>
      <c r="AE33" s="56"/>
      <c r="AF33" s="57"/>
      <c r="AG33" s="57"/>
      <c r="AH33" s="57"/>
      <c r="AI33" s="58"/>
      <c r="AJ33" s="56"/>
      <c r="AK33" s="57"/>
      <c r="AL33" s="57"/>
      <c r="AM33" s="57"/>
      <c r="AN33" s="58"/>
      <c r="AO33" s="217" t="s">
        <v>136</v>
      </c>
      <c r="AP33" s="120" t="s">
        <v>135</v>
      </c>
    </row>
    <row r="34" spans="1:42" s="4" customFormat="1" ht="13.5">
      <c r="A34" s="118">
        <v>25</v>
      </c>
      <c r="B34" s="119" t="s">
        <v>147</v>
      </c>
      <c r="C34" s="44" t="s">
        <v>42</v>
      </c>
      <c r="D34" s="45">
        <f t="shared" si="7"/>
        <v>14</v>
      </c>
      <c r="E34" s="43">
        <f t="shared" si="8"/>
        <v>4</v>
      </c>
      <c r="F34" s="56"/>
      <c r="G34" s="57"/>
      <c r="H34" s="57"/>
      <c r="I34" s="57"/>
      <c r="J34" s="58"/>
      <c r="K34" s="56">
        <v>8</v>
      </c>
      <c r="L34" s="57">
        <v>0</v>
      </c>
      <c r="M34" s="57">
        <v>6</v>
      </c>
      <c r="N34" s="57" t="s">
        <v>23</v>
      </c>
      <c r="O34" s="58">
        <v>4</v>
      </c>
      <c r="P34" s="56"/>
      <c r="Q34" s="57"/>
      <c r="R34" s="57"/>
      <c r="S34" s="57"/>
      <c r="T34" s="58"/>
      <c r="U34" s="56"/>
      <c r="V34" s="57"/>
      <c r="W34" s="57"/>
      <c r="X34" s="57"/>
      <c r="Y34" s="58"/>
      <c r="Z34" s="56"/>
      <c r="AA34" s="57"/>
      <c r="AB34" s="57"/>
      <c r="AC34" s="57"/>
      <c r="AD34" s="58"/>
      <c r="AE34" s="56"/>
      <c r="AF34" s="57"/>
      <c r="AG34" s="57"/>
      <c r="AH34" s="57"/>
      <c r="AI34" s="58"/>
      <c r="AJ34" s="56"/>
      <c r="AK34" s="57"/>
      <c r="AL34" s="57"/>
      <c r="AM34" s="57"/>
      <c r="AN34" s="58"/>
      <c r="AO34" s="33"/>
      <c r="AP34" s="143"/>
    </row>
    <row r="35" spans="1:42" s="4" customFormat="1" ht="13.5">
      <c r="A35" s="118">
        <v>26</v>
      </c>
      <c r="B35" s="160" t="s">
        <v>148</v>
      </c>
      <c r="C35" s="48" t="s">
        <v>43</v>
      </c>
      <c r="D35" s="45">
        <f t="shared" si="7"/>
        <v>16</v>
      </c>
      <c r="E35" s="43">
        <f t="shared" si="8"/>
        <v>3</v>
      </c>
      <c r="F35" s="59"/>
      <c r="G35" s="60"/>
      <c r="H35" s="60"/>
      <c r="I35" s="60"/>
      <c r="J35" s="63"/>
      <c r="K35" s="59"/>
      <c r="L35" s="60"/>
      <c r="M35" s="60"/>
      <c r="N35" s="60"/>
      <c r="O35" s="63"/>
      <c r="P35" s="59">
        <v>12</v>
      </c>
      <c r="Q35" s="60">
        <v>0</v>
      </c>
      <c r="R35" s="60">
        <v>4</v>
      </c>
      <c r="S35" s="60" t="s">
        <v>26</v>
      </c>
      <c r="T35" s="63">
        <v>3</v>
      </c>
      <c r="U35" s="59"/>
      <c r="V35" s="60"/>
      <c r="W35" s="60"/>
      <c r="X35" s="60"/>
      <c r="Y35" s="63"/>
      <c r="Z35" s="59"/>
      <c r="AA35" s="60"/>
      <c r="AB35" s="60"/>
      <c r="AC35" s="60"/>
      <c r="AD35" s="63"/>
      <c r="AE35" s="59"/>
      <c r="AF35" s="60"/>
      <c r="AG35" s="60"/>
      <c r="AH35" s="60"/>
      <c r="AI35" s="63"/>
      <c r="AJ35" s="56"/>
      <c r="AK35" s="57"/>
      <c r="AL35" s="57"/>
      <c r="AM35" s="57"/>
      <c r="AN35" s="58"/>
      <c r="AO35" s="33">
        <v>25</v>
      </c>
      <c r="AP35" s="143" t="s">
        <v>42</v>
      </c>
    </row>
    <row r="36" spans="1:42" s="4" customFormat="1" ht="13.5">
      <c r="A36" s="118">
        <v>27</v>
      </c>
      <c r="B36" s="119" t="s">
        <v>149</v>
      </c>
      <c r="C36" s="44" t="s">
        <v>44</v>
      </c>
      <c r="D36" s="45">
        <f t="shared" si="7"/>
        <v>16</v>
      </c>
      <c r="E36" s="43">
        <f t="shared" si="8"/>
        <v>4</v>
      </c>
      <c r="F36" s="56"/>
      <c r="G36" s="57"/>
      <c r="H36" s="57"/>
      <c r="I36" s="57"/>
      <c r="J36" s="58"/>
      <c r="K36" s="56"/>
      <c r="L36" s="57"/>
      <c r="M36" s="57"/>
      <c r="N36" s="57"/>
      <c r="O36" s="58"/>
      <c r="P36" s="56"/>
      <c r="Q36" s="57"/>
      <c r="R36" s="57"/>
      <c r="S36" s="57"/>
      <c r="T36" s="58"/>
      <c r="U36" s="56">
        <v>8</v>
      </c>
      <c r="V36" s="57">
        <v>0</v>
      </c>
      <c r="W36" s="57">
        <v>8</v>
      </c>
      <c r="X36" s="57" t="s">
        <v>26</v>
      </c>
      <c r="Y36" s="58">
        <v>4</v>
      </c>
      <c r="Z36" s="56"/>
      <c r="AA36" s="57"/>
      <c r="AB36" s="57"/>
      <c r="AC36" s="57"/>
      <c r="AD36" s="58"/>
      <c r="AE36" s="56"/>
      <c r="AF36" s="57"/>
      <c r="AG36" s="57"/>
      <c r="AH36" s="57"/>
      <c r="AI36" s="58"/>
      <c r="AJ36" s="56"/>
      <c r="AK36" s="57"/>
      <c r="AL36" s="57"/>
      <c r="AM36" s="57"/>
      <c r="AN36" s="58"/>
      <c r="AO36" s="216" t="s">
        <v>143</v>
      </c>
      <c r="AP36" s="143" t="s">
        <v>126</v>
      </c>
    </row>
    <row r="37" spans="1:42" s="4" customFormat="1" ht="13.5">
      <c r="A37" s="118">
        <v>28</v>
      </c>
      <c r="B37" s="119" t="s">
        <v>175</v>
      </c>
      <c r="C37" s="46" t="s">
        <v>45</v>
      </c>
      <c r="D37" s="45">
        <f t="shared" si="7"/>
        <v>16</v>
      </c>
      <c r="E37" s="43">
        <f t="shared" si="8"/>
        <v>4</v>
      </c>
      <c r="F37" s="56"/>
      <c r="G37" s="57"/>
      <c r="H37" s="57"/>
      <c r="I37" s="57"/>
      <c r="J37" s="58"/>
      <c r="K37" s="56"/>
      <c r="L37" s="57"/>
      <c r="M37" s="57"/>
      <c r="N37" s="57"/>
      <c r="O37" s="58"/>
      <c r="P37" s="56"/>
      <c r="Q37" s="57"/>
      <c r="R37" s="57"/>
      <c r="S37" s="57"/>
      <c r="T37" s="58"/>
      <c r="U37" s="56">
        <v>8</v>
      </c>
      <c r="V37" s="57">
        <v>0</v>
      </c>
      <c r="W37" s="57">
        <v>8</v>
      </c>
      <c r="X37" s="57" t="s">
        <v>23</v>
      </c>
      <c r="Y37" s="58">
        <v>4</v>
      </c>
      <c r="Z37" s="56"/>
      <c r="AA37" s="57"/>
      <c r="AB37" s="57"/>
      <c r="AC37" s="57"/>
      <c r="AD37" s="58"/>
      <c r="AE37" s="56"/>
      <c r="AF37" s="57"/>
      <c r="AG37" s="57"/>
      <c r="AH37" s="57"/>
      <c r="AI37" s="58"/>
      <c r="AJ37" s="56"/>
      <c r="AK37" s="57"/>
      <c r="AL37" s="57"/>
      <c r="AM37" s="57"/>
      <c r="AN37" s="58"/>
      <c r="AO37" s="33">
        <v>9</v>
      </c>
      <c r="AP37" s="143" t="s">
        <v>75</v>
      </c>
    </row>
    <row r="38" spans="1:42" s="4" customFormat="1" ht="13.5">
      <c r="A38" s="118">
        <v>29</v>
      </c>
      <c r="B38" s="119" t="s">
        <v>91</v>
      </c>
      <c r="C38" s="46" t="s">
        <v>66</v>
      </c>
      <c r="D38" s="45">
        <f t="shared" si="7"/>
        <v>16</v>
      </c>
      <c r="E38" s="43">
        <f t="shared" si="8"/>
        <v>4</v>
      </c>
      <c r="F38" s="56"/>
      <c r="G38" s="57"/>
      <c r="H38" s="57"/>
      <c r="I38" s="57"/>
      <c r="J38" s="58"/>
      <c r="K38" s="56"/>
      <c r="L38" s="57"/>
      <c r="M38" s="57"/>
      <c r="N38" s="57"/>
      <c r="O38" s="58"/>
      <c r="P38" s="56"/>
      <c r="Q38" s="57"/>
      <c r="R38" s="57"/>
      <c r="S38" s="57"/>
      <c r="T38" s="58"/>
      <c r="U38" s="56"/>
      <c r="V38" s="57"/>
      <c r="W38" s="57"/>
      <c r="X38" s="57"/>
      <c r="Y38" s="58"/>
      <c r="Z38" s="56">
        <v>8</v>
      </c>
      <c r="AA38" s="57">
        <v>0</v>
      </c>
      <c r="AB38" s="57">
        <v>8</v>
      </c>
      <c r="AC38" s="57" t="s">
        <v>26</v>
      </c>
      <c r="AD38" s="58">
        <v>4</v>
      </c>
      <c r="AE38" s="56"/>
      <c r="AF38" s="57"/>
      <c r="AG38" s="57"/>
      <c r="AH38" s="57"/>
      <c r="AI38" s="58"/>
      <c r="AJ38" s="56"/>
      <c r="AK38" s="57"/>
      <c r="AL38" s="57"/>
      <c r="AM38" s="57"/>
      <c r="AN38" s="58"/>
      <c r="AO38" s="33">
        <v>28</v>
      </c>
      <c r="AP38" s="143" t="s">
        <v>45</v>
      </c>
    </row>
    <row r="39" spans="1:42" s="4" customFormat="1" ht="13.5">
      <c r="A39" s="118">
        <v>30</v>
      </c>
      <c r="B39" s="119" t="s">
        <v>150</v>
      </c>
      <c r="C39" s="44" t="s">
        <v>47</v>
      </c>
      <c r="D39" s="45">
        <f t="shared" si="7"/>
        <v>16</v>
      </c>
      <c r="E39" s="43">
        <f t="shared" si="8"/>
        <v>5</v>
      </c>
      <c r="F39" s="56"/>
      <c r="G39" s="57"/>
      <c r="H39" s="57"/>
      <c r="I39" s="57"/>
      <c r="J39" s="58"/>
      <c r="K39" s="56"/>
      <c r="L39" s="57"/>
      <c r="M39" s="57"/>
      <c r="N39" s="57"/>
      <c r="O39" s="58"/>
      <c r="P39" s="56">
        <v>8</v>
      </c>
      <c r="Q39" s="57">
        <v>0</v>
      </c>
      <c r="R39" s="57">
        <v>8</v>
      </c>
      <c r="S39" s="57" t="s">
        <v>26</v>
      </c>
      <c r="T39" s="58">
        <v>5</v>
      </c>
      <c r="U39" s="56"/>
      <c r="V39" s="57"/>
      <c r="W39" s="57"/>
      <c r="X39" s="57"/>
      <c r="Y39" s="58"/>
      <c r="Z39" s="56"/>
      <c r="AA39" s="57"/>
      <c r="AB39" s="57"/>
      <c r="AC39" s="57"/>
      <c r="AD39" s="58"/>
      <c r="AE39" s="56"/>
      <c r="AF39" s="57"/>
      <c r="AG39" s="57"/>
      <c r="AH39" s="57"/>
      <c r="AI39" s="58"/>
      <c r="AJ39" s="56"/>
      <c r="AK39" s="57"/>
      <c r="AL39" s="57"/>
      <c r="AM39" s="57"/>
      <c r="AN39" s="58"/>
      <c r="AO39" s="33">
        <v>5</v>
      </c>
      <c r="AP39" s="143" t="s">
        <v>25</v>
      </c>
    </row>
    <row r="40" spans="1:42" s="4" customFormat="1" ht="13.5">
      <c r="A40" s="118">
        <v>31</v>
      </c>
      <c r="B40" s="119" t="s">
        <v>151</v>
      </c>
      <c r="C40" s="46" t="s">
        <v>48</v>
      </c>
      <c r="D40" s="45">
        <f t="shared" si="7"/>
        <v>16</v>
      </c>
      <c r="E40" s="43">
        <f t="shared" si="8"/>
        <v>4</v>
      </c>
      <c r="F40" s="56"/>
      <c r="G40" s="57"/>
      <c r="H40" s="57"/>
      <c r="I40" s="57"/>
      <c r="J40" s="58"/>
      <c r="K40" s="56"/>
      <c r="L40" s="57"/>
      <c r="M40" s="57"/>
      <c r="N40" s="57"/>
      <c r="O40" s="58"/>
      <c r="P40" s="56"/>
      <c r="Q40" s="57"/>
      <c r="R40" s="57"/>
      <c r="S40" s="57"/>
      <c r="T40" s="58"/>
      <c r="U40" s="56"/>
      <c r="V40" s="57"/>
      <c r="W40" s="57"/>
      <c r="X40" s="57"/>
      <c r="Y40" s="58"/>
      <c r="Z40" s="56">
        <v>8</v>
      </c>
      <c r="AA40" s="57">
        <v>4</v>
      </c>
      <c r="AB40" s="57">
        <v>4</v>
      </c>
      <c r="AC40" s="57" t="s">
        <v>26</v>
      </c>
      <c r="AD40" s="58">
        <v>4</v>
      </c>
      <c r="AE40" s="56"/>
      <c r="AF40" s="57"/>
      <c r="AG40" s="57"/>
      <c r="AH40" s="57"/>
      <c r="AI40" s="58"/>
      <c r="AJ40" s="56"/>
      <c r="AK40" s="57"/>
      <c r="AL40" s="57"/>
      <c r="AM40" s="57"/>
      <c r="AN40" s="58"/>
      <c r="AO40" s="33">
        <v>3</v>
      </c>
      <c r="AP40" s="143" t="s">
        <v>28</v>
      </c>
    </row>
    <row r="41" spans="1:42" s="4" customFormat="1" ht="13.5">
      <c r="A41" s="118">
        <v>32</v>
      </c>
      <c r="B41" s="119" t="s">
        <v>152</v>
      </c>
      <c r="C41" s="44" t="s">
        <v>49</v>
      </c>
      <c r="D41" s="45">
        <f t="shared" si="7"/>
        <v>12</v>
      </c>
      <c r="E41" s="43">
        <f t="shared" si="8"/>
        <v>3</v>
      </c>
      <c r="F41" s="56"/>
      <c r="G41" s="57"/>
      <c r="H41" s="57"/>
      <c r="I41" s="57"/>
      <c r="J41" s="58"/>
      <c r="K41" s="56">
        <v>8</v>
      </c>
      <c r="L41" s="57">
        <v>0</v>
      </c>
      <c r="M41" s="57">
        <v>4</v>
      </c>
      <c r="N41" s="57" t="s">
        <v>23</v>
      </c>
      <c r="O41" s="58">
        <v>3</v>
      </c>
      <c r="P41" s="56"/>
      <c r="Q41" s="57"/>
      <c r="R41" s="57"/>
      <c r="S41" s="57"/>
      <c r="T41" s="58"/>
      <c r="U41" s="56"/>
      <c r="V41" s="57"/>
      <c r="W41" s="57"/>
      <c r="X41" s="57"/>
      <c r="Y41" s="58"/>
      <c r="Z41" s="56"/>
      <c r="AA41" s="57"/>
      <c r="AB41" s="57"/>
      <c r="AC41" s="57"/>
      <c r="AD41" s="58"/>
      <c r="AE41" s="56"/>
      <c r="AF41" s="57"/>
      <c r="AG41" s="57"/>
      <c r="AH41" s="57"/>
      <c r="AI41" s="58"/>
      <c r="AJ41" s="56"/>
      <c r="AK41" s="57"/>
      <c r="AL41" s="57"/>
      <c r="AM41" s="57"/>
      <c r="AN41" s="58"/>
      <c r="AO41" s="33">
        <v>10</v>
      </c>
      <c r="AP41" s="143" t="s">
        <v>33</v>
      </c>
    </row>
    <row r="42" spans="1:42" s="4" customFormat="1" ht="13.5">
      <c r="A42" s="118">
        <v>33</v>
      </c>
      <c r="B42" s="119" t="s">
        <v>153</v>
      </c>
      <c r="C42" s="44" t="s">
        <v>50</v>
      </c>
      <c r="D42" s="45">
        <f t="shared" si="7"/>
        <v>16</v>
      </c>
      <c r="E42" s="43">
        <f t="shared" si="8"/>
        <v>5</v>
      </c>
      <c r="F42" s="56"/>
      <c r="G42" s="57"/>
      <c r="H42" s="57"/>
      <c r="I42" s="57"/>
      <c r="J42" s="58"/>
      <c r="K42" s="56"/>
      <c r="L42" s="57"/>
      <c r="M42" s="57"/>
      <c r="N42" s="57"/>
      <c r="O42" s="58"/>
      <c r="P42" s="56">
        <v>8</v>
      </c>
      <c r="Q42" s="57">
        <v>0</v>
      </c>
      <c r="R42" s="57">
        <v>8</v>
      </c>
      <c r="S42" s="57" t="s">
        <v>23</v>
      </c>
      <c r="T42" s="58">
        <v>5</v>
      </c>
      <c r="U42" s="56"/>
      <c r="V42" s="57"/>
      <c r="W42" s="57"/>
      <c r="X42" s="57"/>
      <c r="Y42" s="58"/>
      <c r="Z42" s="56"/>
      <c r="AA42" s="57"/>
      <c r="AB42" s="57"/>
      <c r="AC42" s="57"/>
      <c r="AD42" s="58"/>
      <c r="AE42" s="56"/>
      <c r="AF42" s="57"/>
      <c r="AG42" s="57"/>
      <c r="AH42" s="57"/>
      <c r="AI42" s="58"/>
      <c r="AJ42" s="56"/>
      <c r="AK42" s="57"/>
      <c r="AL42" s="57"/>
      <c r="AM42" s="57"/>
      <c r="AN42" s="58"/>
      <c r="AO42" s="33">
        <v>32</v>
      </c>
      <c r="AP42" s="143" t="s">
        <v>49</v>
      </c>
    </row>
    <row r="43" spans="1:42" s="4" customFormat="1" ht="25.5">
      <c r="A43" s="118">
        <v>34</v>
      </c>
      <c r="B43" s="119" t="s">
        <v>154</v>
      </c>
      <c r="C43" s="44" t="s">
        <v>51</v>
      </c>
      <c r="D43" s="45">
        <f t="shared" si="7"/>
        <v>18</v>
      </c>
      <c r="E43" s="43">
        <f t="shared" si="8"/>
        <v>4</v>
      </c>
      <c r="F43" s="56"/>
      <c r="G43" s="57"/>
      <c r="H43" s="57"/>
      <c r="I43" s="57"/>
      <c r="J43" s="58"/>
      <c r="K43" s="56"/>
      <c r="L43" s="57"/>
      <c r="M43" s="57"/>
      <c r="N43" s="57"/>
      <c r="O43" s="58"/>
      <c r="P43" s="56">
        <v>8</v>
      </c>
      <c r="Q43" s="57">
        <v>4</v>
      </c>
      <c r="R43" s="57">
        <v>6</v>
      </c>
      <c r="S43" s="57" t="s">
        <v>26</v>
      </c>
      <c r="T43" s="58">
        <v>4</v>
      </c>
      <c r="U43" s="56"/>
      <c r="V43" s="57"/>
      <c r="W43" s="57"/>
      <c r="X43" s="57"/>
      <c r="Y43" s="58"/>
      <c r="Z43" s="56"/>
      <c r="AA43" s="57"/>
      <c r="AB43" s="57"/>
      <c r="AC43" s="57"/>
      <c r="AD43" s="58"/>
      <c r="AE43" s="56"/>
      <c r="AF43" s="57"/>
      <c r="AG43" s="57"/>
      <c r="AH43" s="57"/>
      <c r="AI43" s="58"/>
      <c r="AJ43" s="56"/>
      <c r="AK43" s="57"/>
      <c r="AL43" s="57"/>
      <c r="AM43" s="57"/>
      <c r="AN43" s="58"/>
      <c r="AO43" s="217" t="s">
        <v>138</v>
      </c>
      <c r="AP43" s="120" t="s">
        <v>137</v>
      </c>
    </row>
    <row r="44" spans="1:42" s="4" customFormat="1" ht="13.5">
      <c r="A44" s="118">
        <v>35</v>
      </c>
      <c r="B44" s="160" t="s">
        <v>155</v>
      </c>
      <c r="C44" s="48" t="s">
        <v>52</v>
      </c>
      <c r="D44" s="45">
        <f t="shared" si="7"/>
        <v>12</v>
      </c>
      <c r="E44" s="43">
        <f t="shared" si="8"/>
        <v>3</v>
      </c>
      <c r="F44" s="59"/>
      <c r="G44" s="60"/>
      <c r="H44" s="60"/>
      <c r="I44" s="60"/>
      <c r="J44" s="63"/>
      <c r="K44" s="59"/>
      <c r="L44" s="60"/>
      <c r="M44" s="60"/>
      <c r="N44" s="60"/>
      <c r="O44" s="63"/>
      <c r="P44" s="59"/>
      <c r="Q44" s="60"/>
      <c r="R44" s="60"/>
      <c r="S44" s="60"/>
      <c r="T44" s="63"/>
      <c r="U44" s="59"/>
      <c r="V44" s="60"/>
      <c r="W44" s="60"/>
      <c r="X44" s="60"/>
      <c r="Y44" s="63"/>
      <c r="Z44" s="59">
        <v>8</v>
      </c>
      <c r="AA44" s="60">
        <v>0</v>
      </c>
      <c r="AB44" s="60">
        <v>4</v>
      </c>
      <c r="AC44" s="60" t="s">
        <v>23</v>
      </c>
      <c r="AD44" s="63">
        <v>3</v>
      </c>
      <c r="AE44" s="59"/>
      <c r="AF44" s="60"/>
      <c r="AG44" s="60"/>
      <c r="AH44" s="60"/>
      <c r="AI44" s="63"/>
      <c r="AJ44" s="56"/>
      <c r="AK44" s="57"/>
      <c r="AL44" s="57"/>
      <c r="AM44" s="57"/>
      <c r="AN44" s="58"/>
      <c r="AO44" s="33">
        <v>34</v>
      </c>
      <c r="AP44" s="143" t="s">
        <v>51</v>
      </c>
    </row>
    <row r="45" spans="1:42" s="4" customFormat="1" ht="13.5">
      <c r="A45" s="118">
        <v>36</v>
      </c>
      <c r="B45" s="119" t="s">
        <v>156</v>
      </c>
      <c r="C45" s="44" t="s">
        <v>53</v>
      </c>
      <c r="D45" s="45">
        <f t="shared" si="7"/>
        <v>12</v>
      </c>
      <c r="E45" s="43">
        <f t="shared" si="8"/>
        <v>3</v>
      </c>
      <c r="F45" s="56"/>
      <c r="G45" s="57"/>
      <c r="H45" s="57"/>
      <c r="I45" s="57"/>
      <c r="J45" s="58"/>
      <c r="K45" s="56"/>
      <c r="L45" s="57"/>
      <c r="M45" s="57"/>
      <c r="N45" s="57"/>
      <c r="O45" s="58"/>
      <c r="P45" s="56"/>
      <c r="Q45" s="57"/>
      <c r="R45" s="57"/>
      <c r="S45" s="57"/>
      <c r="T45" s="58"/>
      <c r="U45" s="56"/>
      <c r="V45" s="57"/>
      <c r="W45" s="57"/>
      <c r="X45" s="57"/>
      <c r="Y45" s="58"/>
      <c r="Z45" s="56"/>
      <c r="AA45" s="57"/>
      <c r="AB45" s="57"/>
      <c r="AC45" s="57"/>
      <c r="AD45" s="58"/>
      <c r="AE45" s="56">
        <v>8</v>
      </c>
      <c r="AF45" s="57">
        <v>0</v>
      </c>
      <c r="AG45" s="57">
        <v>4</v>
      </c>
      <c r="AH45" s="57" t="s">
        <v>23</v>
      </c>
      <c r="AI45" s="58">
        <v>3</v>
      </c>
      <c r="AJ45" s="59"/>
      <c r="AK45" s="60"/>
      <c r="AL45" s="60"/>
      <c r="AM45" s="60"/>
      <c r="AN45" s="63"/>
      <c r="AO45" s="33">
        <v>29</v>
      </c>
      <c r="AP45" s="143" t="s">
        <v>46</v>
      </c>
    </row>
    <row r="46" spans="1:42" s="4" customFormat="1" ht="13.5">
      <c r="A46" s="118">
        <v>37</v>
      </c>
      <c r="B46" s="119" t="s">
        <v>157</v>
      </c>
      <c r="C46" s="46" t="s">
        <v>60</v>
      </c>
      <c r="D46" s="45">
        <f t="shared" si="7"/>
        <v>8</v>
      </c>
      <c r="E46" s="43">
        <f t="shared" si="8"/>
        <v>3</v>
      </c>
      <c r="F46" s="56"/>
      <c r="G46" s="57"/>
      <c r="H46" s="57"/>
      <c r="I46" s="57"/>
      <c r="J46" s="58"/>
      <c r="K46" s="56"/>
      <c r="L46" s="57"/>
      <c r="M46" s="57"/>
      <c r="N46" s="57"/>
      <c r="O46" s="58"/>
      <c r="P46" s="56"/>
      <c r="Q46" s="57"/>
      <c r="R46" s="57"/>
      <c r="S46" s="57"/>
      <c r="T46" s="58"/>
      <c r="U46" s="56"/>
      <c r="V46" s="57"/>
      <c r="W46" s="57"/>
      <c r="X46" s="57"/>
      <c r="Y46" s="58"/>
      <c r="Z46" s="56"/>
      <c r="AA46" s="57"/>
      <c r="AB46" s="57"/>
      <c r="AC46" s="57"/>
      <c r="AD46" s="58"/>
      <c r="AE46" s="56"/>
      <c r="AF46" s="57"/>
      <c r="AG46" s="57"/>
      <c r="AH46" s="57"/>
      <c r="AI46" s="58"/>
      <c r="AJ46" s="56">
        <v>8</v>
      </c>
      <c r="AK46" s="57">
        <v>0</v>
      </c>
      <c r="AL46" s="57">
        <v>0</v>
      </c>
      <c r="AM46" s="57" t="s">
        <v>23</v>
      </c>
      <c r="AN46" s="58">
        <v>3</v>
      </c>
      <c r="AO46" s="216" t="s">
        <v>141</v>
      </c>
      <c r="AP46" s="143" t="s">
        <v>128</v>
      </c>
    </row>
    <row r="47" spans="1:43" s="4" customFormat="1" ht="64.5" customHeight="1">
      <c r="A47" s="61"/>
      <c r="B47" s="161"/>
      <c r="C47" s="49"/>
      <c r="D47" s="162"/>
      <c r="E47" s="162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116"/>
      <c r="V47" s="61"/>
      <c r="W47" s="116"/>
      <c r="X47" s="61"/>
      <c r="Y47" s="61"/>
      <c r="Z47" s="61"/>
      <c r="AA47" s="61"/>
      <c r="AB47" s="61"/>
      <c r="AC47" s="61"/>
      <c r="AD47" s="61"/>
      <c r="AE47" s="116"/>
      <c r="AF47" s="61"/>
      <c r="AG47" s="61"/>
      <c r="AH47" s="61"/>
      <c r="AI47" s="61"/>
      <c r="AJ47" s="61"/>
      <c r="AK47" s="61"/>
      <c r="AL47" s="61"/>
      <c r="AM47" s="116"/>
      <c r="AN47" s="61"/>
      <c r="AO47" s="50"/>
      <c r="AP47" s="163"/>
      <c r="AQ47" s="5"/>
    </row>
    <row r="48" spans="1:42" s="4" customFormat="1" ht="14.25" thickBot="1">
      <c r="A48" s="26"/>
      <c r="B48" s="51" t="s">
        <v>92</v>
      </c>
      <c r="C48" s="52"/>
      <c r="D48" s="100"/>
      <c r="E48" s="164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26"/>
      <c r="AP48" s="27"/>
    </row>
    <row r="49" spans="1:42" ht="17.25" customHeight="1" thickBot="1">
      <c r="A49" s="265" t="s">
        <v>18</v>
      </c>
      <c r="B49" s="266"/>
      <c r="C49" s="267"/>
      <c r="D49" s="165">
        <f>SUM(D50:D60)</f>
        <v>224</v>
      </c>
      <c r="E49" s="165">
        <f>SUM(E50:E60)</f>
        <v>65</v>
      </c>
      <c r="F49" s="165">
        <f aca="true" t="shared" si="9" ref="F49:AN49">SUM(F50:F60)</f>
        <v>0</v>
      </c>
      <c r="G49" s="165">
        <f t="shared" si="9"/>
        <v>0</v>
      </c>
      <c r="H49" s="165">
        <f t="shared" si="9"/>
        <v>0</v>
      </c>
      <c r="I49" s="165"/>
      <c r="J49" s="165">
        <f t="shared" si="9"/>
        <v>0</v>
      </c>
      <c r="K49" s="165">
        <f t="shared" si="9"/>
        <v>0</v>
      </c>
      <c r="L49" s="165">
        <f t="shared" si="9"/>
        <v>0</v>
      </c>
      <c r="M49" s="165">
        <f t="shared" si="9"/>
        <v>0</v>
      </c>
      <c r="N49" s="165"/>
      <c r="O49" s="165">
        <f t="shared" si="9"/>
        <v>0</v>
      </c>
      <c r="P49" s="165">
        <f t="shared" si="9"/>
        <v>0</v>
      </c>
      <c r="Q49" s="165">
        <f t="shared" si="9"/>
        <v>0</v>
      </c>
      <c r="R49" s="165">
        <f t="shared" si="9"/>
        <v>0</v>
      </c>
      <c r="S49" s="165"/>
      <c r="T49" s="165">
        <f t="shared" si="9"/>
        <v>0</v>
      </c>
      <c r="U49" s="165">
        <f t="shared" si="9"/>
        <v>28</v>
      </c>
      <c r="V49" s="165">
        <f t="shared" si="9"/>
        <v>4</v>
      </c>
      <c r="W49" s="165">
        <f t="shared" si="9"/>
        <v>12</v>
      </c>
      <c r="X49" s="165"/>
      <c r="Y49" s="165">
        <f t="shared" si="9"/>
        <v>15</v>
      </c>
      <c r="Z49" s="165">
        <f t="shared" si="9"/>
        <v>20</v>
      </c>
      <c r="AA49" s="165">
        <f t="shared" si="9"/>
        <v>16</v>
      </c>
      <c r="AB49" s="165">
        <f t="shared" si="9"/>
        <v>8</v>
      </c>
      <c r="AC49" s="165"/>
      <c r="AD49" s="165">
        <f t="shared" si="9"/>
        <v>13</v>
      </c>
      <c r="AE49" s="165">
        <f t="shared" si="9"/>
        <v>20</v>
      </c>
      <c r="AF49" s="165">
        <f t="shared" si="9"/>
        <v>12</v>
      </c>
      <c r="AG49" s="165">
        <f t="shared" si="9"/>
        <v>16</v>
      </c>
      <c r="AH49" s="165"/>
      <c r="AI49" s="165">
        <f t="shared" si="9"/>
        <v>15</v>
      </c>
      <c r="AJ49" s="165">
        <f t="shared" si="9"/>
        <v>8</v>
      </c>
      <c r="AK49" s="165">
        <f t="shared" si="9"/>
        <v>56</v>
      </c>
      <c r="AL49" s="165">
        <f t="shared" si="9"/>
        <v>24</v>
      </c>
      <c r="AM49" s="165"/>
      <c r="AN49" s="165">
        <f t="shared" si="9"/>
        <v>22</v>
      </c>
      <c r="AO49" s="280" t="s">
        <v>57</v>
      </c>
      <c r="AP49" s="281"/>
    </row>
    <row r="50" spans="1:42" s="7" customFormat="1" ht="13.5" customHeight="1">
      <c r="A50" s="53">
        <v>38</v>
      </c>
      <c r="B50" s="54" t="s">
        <v>158</v>
      </c>
      <c r="C50" s="55" t="s">
        <v>93</v>
      </c>
      <c r="D50" s="45">
        <f aca="true" t="shared" si="10" ref="D50:D60">SUM(F50,G50,H50,K50,L50,M50,P50,Q50,R50,U50,V50,W50,Z50,AA50,AB50,AE50,AF50,AG50,AJ50,AK50,AL50)</f>
        <v>20</v>
      </c>
      <c r="E50" s="43">
        <f aca="true" t="shared" si="11" ref="E50:E58">SUM(J50,O50,T50,Y50,AD50,AI50,AN50)</f>
        <v>6</v>
      </c>
      <c r="F50" s="56"/>
      <c r="G50" s="57"/>
      <c r="H50" s="57"/>
      <c r="I50" s="57"/>
      <c r="J50" s="58"/>
      <c r="K50" s="56"/>
      <c r="L50" s="57"/>
      <c r="M50" s="57"/>
      <c r="N50" s="57"/>
      <c r="O50" s="58"/>
      <c r="P50" s="56"/>
      <c r="Q50" s="57"/>
      <c r="R50" s="57"/>
      <c r="S50" s="57"/>
      <c r="T50" s="58"/>
      <c r="U50" s="56">
        <v>12</v>
      </c>
      <c r="V50" s="57">
        <v>0</v>
      </c>
      <c r="W50" s="57">
        <v>8</v>
      </c>
      <c r="X50" s="57" t="s">
        <v>26</v>
      </c>
      <c r="Y50" s="58">
        <v>6</v>
      </c>
      <c r="Z50" s="56"/>
      <c r="AA50" s="57"/>
      <c r="AB50" s="57"/>
      <c r="AC50" s="57"/>
      <c r="AD50" s="58"/>
      <c r="AE50" s="59"/>
      <c r="AF50" s="60"/>
      <c r="AG50" s="61"/>
      <c r="AH50" s="62"/>
      <c r="AI50" s="63"/>
      <c r="AJ50" s="59"/>
      <c r="AK50" s="60"/>
      <c r="AL50" s="61"/>
      <c r="AM50" s="62"/>
      <c r="AN50" s="63"/>
      <c r="AO50" s="64">
        <v>34</v>
      </c>
      <c r="AP50" s="65" t="s">
        <v>118</v>
      </c>
    </row>
    <row r="51" spans="1:42" s="7" customFormat="1" ht="13.5" customHeight="1">
      <c r="A51" s="53">
        <v>39</v>
      </c>
      <c r="B51" s="66" t="s">
        <v>159</v>
      </c>
      <c r="C51" s="67" t="s">
        <v>94</v>
      </c>
      <c r="D51" s="45">
        <f t="shared" si="10"/>
        <v>16</v>
      </c>
      <c r="E51" s="43">
        <f t="shared" si="11"/>
        <v>6</v>
      </c>
      <c r="F51" s="56"/>
      <c r="G51" s="57"/>
      <c r="H51" s="57"/>
      <c r="I51" s="57"/>
      <c r="J51" s="58"/>
      <c r="K51" s="56"/>
      <c r="L51" s="57"/>
      <c r="M51" s="57"/>
      <c r="N51" s="57"/>
      <c r="O51" s="58"/>
      <c r="P51" s="56"/>
      <c r="Q51" s="57"/>
      <c r="R51" s="57"/>
      <c r="S51" s="57"/>
      <c r="T51" s="58"/>
      <c r="U51" s="56"/>
      <c r="V51" s="57"/>
      <c r="W51" s="57"/>
      <c r="X51" s="57"/>
      <c r="Y51" s="58"/>
      <c r="Z51" s="56">
        <v>8</v>
      </c>
      <c r="AA51" s="57">
        <v>8</v>
      </c>
      <c r="AB51" s="57">
        <v>0</v>
      </c>
      <c r="AC51" s="57" t="s">
        <v>26</v>
      </c>
      <c r="AD51" s="58">
        <v>6</v>
      </c>
      <c r="AE51" s="59"/>
      <c r="AF51" s="60"/>
      <c r="AG51" s="61"/>
      <c r="AH51" s="62"/>
      <c r="AI51" s="63"/>
      <c r="AJ51" s="59"/>
      <c r="AK51" s="60"/>
      <c r="AL51" s="61"/>
      <c r="AM51" s="62"/>
      <c r="AN51" s="63"/>
      <c r="AO51" s="68">
        <v>38</v>
      </c>
      <c r="AP51" s="69" t="s">
        <v>119</v>
      </c>
    </row>
    <row r="52" spans="1:42" s="7" customFormat="1" ht="25.5" customHeight="1">
      <c r="A52" s="53">
        <v>40</v>
      </c>
      <c r="B52" s="37" t="s">
        <v>160</v>
      </c>
      <c r="C52" s="70" t="s">
        <v>95</v>
      </c>
      <c r="D52" s="45">
        <f t="shared" si="10"/>
        <v>20</v>
      </c>
      <c r="E52" s="43">
        <f t="shared" si="11"/>
        <v>6</v>
      </c>
      <c r="F52" s="56"/>
      <c r="G52" s="57"/>
      <c r="H52" s="57"/>
      <c r="I52" s="57"/>
      <c r="J52" s="58"/>
      <c r="K52" s="56"/>
      <c r="L52" s="57"/>
      <c r="M52" s="57"/>
      <c r="N52" s="57"/>
      <c r="O52" s="58"/>
      <c r="P52" s="56"/>
      <c r="Q52" s="57"/>
      <c r="R52" s="57"/>
      <c r="S52" s="57"/>
      <c r="T52" s="58"/>
      <c r="U52" s="56"/>
      <c r="V52" s="57"/>
      <c r="W52" s="57"/>
      <c r="X52" s="57"/>
      <c r="Y52" s="58"/>
      <c r="Z52" s="56"/>
      <c r="AA52" s="57"/>
      <c r="AB52" s="57"/>
      <c r="AC52" s="57"/>
      <c r="AD52" s="58"/>
      <c r="AE52" s="59">
        <v>12</v>
      </c>
      <c r="AF52" s="60">
        <v>8</v>
      </c>
      <c r="AG52" s="61">
        <v>0</v>
      </c>
      <c r="AH52" s="62" t="s">
        <v>26</v>
      </c>
      <c r="AI52" s="63">
        <v>6</v>
      </c>
      <c r="AJ52" s="59"/>
      <c r="AK52" s="60"/>
      <c r="AL52" s="61"/>
      <c r="AM52" s="62"/>
      <c r="AN52" s="63"/>
      <c r="AO52" s="68">
        <v>39</v>
      </c>
      <c r="AP52" s="69" t="s">
        <v>140</v>
      </c>
    </row>
    <row r="53" spans="1:42" s="7" customFormat="1" ht="13.5">
      <c r="A53" s="53">
        <v>41</v>
      </c>
      <c r="B53" s="9" t="s">
        <v>102</v>
      </c>
      <c r="C53" s="70" t="s">
        <v>96</v>
      </c>
      <c r="D53" s="45">
        <f t="shared" si="10"/>
        <v>12</v>
      </c>
      <c r="E53" s="43">
        <f t="shared" si="11"/>
        <v>5</v>
      </c>
      <c r="F53" s="56"/>
      <c r="G53" s="57"/>
      <c r="H53" s="57"/>
      <c r="I53" s="57"/>
      <c r="J53" s="58"/>
      <c r="K53" s="56"/>
      <c r="L53" s="57"/>
      <c r="M53" s="57"/>
      <c r="N53" s="57"/>
      <c r="O53" s="58"/>
      <c r="P53" s="56"/>
      <c r="Q53" s="57"/>
      <c r="R53" s="57"/>
      <c r="S53" s="57"/>
      <c r="T53" s="58"/>
      <c r="U53" s="56">
        <v>8</v>
      </c>
      <c r="V53" s="57">
        <v>4</v>
      </c>
      <c r="W53" s="57">
        <v>0</v>
      </c>
      <c r="X53" s="57" t="s">
        <v>23</v>
      </c>
      <c r="Y53" s="58">
        <v>5</v>
      </c>
      <c r="Z53" s="59"/>
      <c r="AA53" s="60"/>
      <c r="AB53" s="61"/>
      <c r="AC53" s="62"/>
      <c r="AD53" s="63"/>
      <c r="AE53" s="59"/>
      <c r="AF53" s="60"/>
      <c r="AG53" s="61"/>
      <c r="AH53" s="62"/>
      <c r="AI53" s="63"/>
      <c r="AJ53" s="56"/>
      <c r="AK53" s="57"/>
      <c r="AL53" s="57"/>
      <c r="AM53" s="57"/>
      <c r="AN53" s="58"/>
      <c r="AO53" s="215" t="s">
        <v>141</v>
      </c>
      <c r="AP53" s="69" t="s">
        <v>122</v>
      </c>
    </row>
    <row r="54" spans="1:42" s="7" customFormat="1" ht="13.5">
      <c r="A54" s="53">
        <v>42</v>
      </c>
      <c r="B54" s="24" t="s">
        <v>161</v>
      </c>
      <c r="C54" s="71" t="s">
        <v>97</v>
      </c>
      <c r="D54" s="45">
        <f t="shared" si="10"/>
        <v>28</v>
      </c>
      <c r="E54" s="43">
        <f t="shared" si="11"/>
        <v>7</v>
      </c>
      <c r="F54" s="56"/>
      <c r="G54" s="57"/>
      <c r="H54" s="57"/>
      <c r="I54" s="57"/>
      <c r="J54" s="58"/>
      <c r="K54" s="56"/>
      <c r="L54" s="57"/>
      <c r="M54" s="57"/>
      <c r="N54" s="57"/>
      <c r="O54" s="58"/>
      <c r="P54" s="56"/>
      <c r="Q54" s="57"/>
      <c r="R54" s="57"/>
      <c r="S54" s="57"/>
      <c r="T54" s="58"/>
      <c r="U54" s="56"/>
      <c r="V54" s="57"/>
      <c r="W54" s="57"/>
      <c r="X54" s="57"/>
      <c r="Y54" s="58"/>
      <c r="Z54" s="59">
        <v>12</v>
      </c>
      <c r="AA54" s="60">
        <v>8</v>
      </c>
      <c r="AB54" s="61">
        <v>8</v>
      </c>
      <c r="AC54" s="62" t="s">
        <v>26</v>
      </c>
      <c r="AD54" s="63">
        <v>7</v>
      </c>
      <c r="AE54" s="59"/>
      <c r="AF54" s="60"/>
      <c r="AG54" s="61"/>
      <c r="AH54" s="62"/>
      <c r="AI54" s="63"/>
      <c r="AJ54" s="56"/>
      <c r="AK54" s="57"/>
      <c r="AL54" s="57"/>
      <c r="AM54" s="57"/>
      <c r="AN54" s="58"/>
      <c r="AO54" s="68">
        <v>41</v>
      </c>
      <c r="AP54" s="69" t="s">
        <v>96</v>
      </c>
    </row>
    <row r="55" spans="1:42" s="7" customFormat="1" ht="13.5">
      <c r="A55" s="53">
        <v>43</v>
      </c>
      <c r="B55" s="37" t="s">
        <v>103</v>
      </c>
      <c r="C55" s="39" t="s">
        <v>99</v>
      </c>
      <c r="D55" s="45">
        <f t="shared" si="10"/>
        <v>12</v>
      </c>
      <c r="E55" s="43">
        <f t="shared" si="11"/>
        <v>4</v>
      </c>
      <c r="F55" s="56"/>
      <c r="G55" s="57"/>
      <c r="H55" s="57"/>
      <c r="I55" s="57"/>
      <c r="J55" s="58"/>
      <c r="K55" s="56"/>
      <c r="L55" s="57"/>
      <c r="M55" s="57"/>
      <c r="N55" s="57"/>
      <c r="O55" s="58"/>
      <c r="P55" s="56"/>
      <c r="Q55" s="57"/>
      <c r="R55" s="57"/>
      <c r="S55" s="57"/>
      <c r="T55" s="58"/>
      <c r="U55" s="59">
        <v>8</v>
      </c>
      <c r="V55" s="60">
        <v>0</v>
      </c>
      <c r="W55" s="61">
        <v>4</v>
      </c>
      <c r="X55" s="62" t="s">
        <v>26</v>
      </c>
      <c r="Y55" s="63">
        <v>4</v>
      </c>
      <c r="Z55" s="56"/>
      <c r="AA55" s="57"/>
      <c r="AB55" s="57"/>
      <c r="AC55" s="57"/>
      <c r="AD55" s="58"/>
      <c r="AE55" s="56"/>
      <c r="AF55" s="57"/>
      <c r="AG55" s="57"/>
      <c r="AH55" s="57"/>
      <c r="AI55" s="58"/>
      <c r="AJ55" s="56"/>
      <c r="AK55" s="57"/>
      <c r="AL55" s="57"/>
      <c r="AM55" s="57"/>
      <c r="AN55" s="58"/>
      <c r="AO55" s="68">
        <v>34</v>
      </c>
      <c r="AP55" s="69" t="s">
        <v>120</v>
      </c>
    </row>
    <row r="56" spans="1:42" s="7" customFormat="1" ht="13.5">
      <c r="A56" s="53">
        <v>44</v>
      </c>
      <c r="B56" s="66" t="s">
        <v>162</v>
      </c>
      <c r="C56" s="66" t="s">
        <v>100</v>
      </c>
      <c r="D56" s="45">
        <f t="shared" si="10"/>
        <v>12</v>
      </c>
      <c r="E56" s="43">
        <f t="shared" si="11"/>
        <v>3</v>
      </c>
      <c r="F56" s="56"/>
      <c r="G56" s="57"/>
      <c r="H56" s="57"/>
      <c r="I56" s="57"/>
      <c r="J56" s="58"/>
      <c r="K56" s="56"/>
      <c r="L56" s="57"/>
      <c r="M56" s="57"/>
      <c r="N56" s="57"/>
      <c r="O56" s="58"/>
      <c r="P56" s="56"/>
      <c r="Q56" s="57"/>
      <c r="R56" s="57"/>
      <c r="S56" s="57"/>
      <c r="T56" s="58"/>
      <c r="U56" s="56"/>
      <c r="V56" s="57"/>
      <c r="W56" s="57"/>
      <c r="X56" s="57"/>
      <c r="Y56" s="58"/>
      <c r="Z56" s="56"/>
      <c r="AA56" s="57"/>
      <c r="AB56" s="57"/>
      <c r="AC56" s="57"/>
      <c r="AD56" s="58"/>
      <c r="AE56" s="56"/>
      <c r="AF56" s="57"/>
      <c r="AG56" s="57"/>
      <c r="AH56" s="57"/>
      <c r="AI56" s="58"/>
      <c r="AJ56" s="59">
        <v>8</v>
      </c>
      <c r="AK56" s="60">
        <v>0</v>
      </c>
      <c r="AL56" s="61">
        <v>4</v>
      </c>
      <c r="AM56" s="62" t="s">
        <v>26</v>
      </c>
      <c r="AN56" s="63">
        <v>3</v>
      </c>
      <c r="AO56" s="68">
        <v>19</v>
      </c>
      <c r="AP56" s="69" t="s">
        <v>121</v>
      </c>
    </row>
    <row r="57" spans="1:42" s="7" customFormat="1" ht="13.5">
      <c r="A57" s="53">
        <v>45</v>
      </c>
      <c r="B57" s="66" t="s">
        <v>104</v>
      </c>
      <c r="C57" s="71" t="s">
        <v>101</v>
      </c>
      <c r="D57" s="45">
        <f t="shared" si="10"/>
        <v>12</v>
      </c>
      <c r="E57" s="43">
        <f t="shared" si="11"/>
        <v>4</v>
      </c>
      <c r="F57" s="56"/>
      <c r="G57" s="57"/>
      <c r="H57" s="57"/>
      <c r="I57" s="57"/>
      <c r="J57" s="58"/>
      <c r="K57" s="56"/>
      <c r="L57" s="57"/>
      <c r="M57" s="57"/>
      <c r="N57" s="57"/>
      <c r="O57" s="58"/>
      <c r="P57" s="56"/>
      <c r="Q57" s="57"/>
      <c r="R57" s="57"/>
      <c r="S57" s="57"/>
      <c r="T57" s="58"/>
      <c r="U57" s="56"/>
      <c r="V57" s="57"/>
      <c r="W57" s="57"/>
      <c r="X57" s="57"/>
      <c r="Y57" s="58"/>
      <c r="Z57" s="56"/>
      <c r="AA57" s="57"/>
      <c r="AB57" s="57"/>
      <c r="AC57" s="57"/>
      <c r="AD57" s="58"/>
      <c r="AE57" s="59">
        <v>0</v>
      </c>
      <c r="AF57" s="60">
        <v>4</v>
      </c>
      <c r="AG57" s="61">
        <v>8</v>
      </c>
      <c r="AH57" s="62" t="s">
        <v>23</v>
      </c>
      <c r="AI57" s="63">
        <v>4</v>
      </c>
      <c r="AJ57" s="56"/>
      <c r="AK57" s="57"/>
      <c r="AL57" s="57"/>
      <c r="AM57" s="57"/>
      <c r="AN57" s="58"/>
      <c r="AO57" s="68">
        <v>19</v>
      </c>
      <c r="AP57" s="69" t="s">
        <v>121</v>
      </c>
    </row>
    <row r="58" spans="1:42" s="7" customFormat="1" ht="13.5">
      <c r="A58" s="53">
        <v>46</v>
      </c>
      <c r="B58" s="66" t="s">
        <v>105</v>
      </c>
      <c r="C58" s="66" t="s">
        <v>19</v>
      </c>
      <c r="D58" s="45">
        <f t="shared" si="10"/>
        <v>56</v>
      </c>
      <c r="E58" s="43">
        <f t="shared" si="11"/>
        <v>15</v>
      </c>
      <c r="F58" s="56"/>
      <c r="G58" s="57"/>
      <c r="H58" s="57"/>
      <c r="I58" s="57"/>
      <c r="J58" s="58"/>
      <c r="K58" s="56"/>
      <c r="L58" s="57"/>
      <c r="M58" s="57"/>
      <c r="N58" s="57"/>
      <c r="O58" s="58"/>
      <c r="P58" s="56"/>
      <c r="Q58" s="57"/>
      <c r="R58" s="57"/>
      <c r="S58" s="57"/>
      <c r="T58" s="58"/>
      <c r="U58" s="56"/>
      <c r="V58" s="57"/>
      <c r="W58" s="57"/>
      <c r="X58" s="57"/>
      <c r="Y58" s="58"/>
      <c r="Z58" s="56"/>
      <c r="AA58" s="57"/>
      <c r="AB58" s="57"/>
      <c r="AC58" s="57"/>
      <c r="AD58" s="58"/>
      <c r="AE58" s="56"/>
      <c r="AF58" s="57"/>
      <c r="AG58" s="57"/>
      <c r="AH58" s="57"/>
      <c r="AI58" s="58"/>
      <c r="AJ58" s="56">
        <v>0</v>
      </c>
      <c r="AK58" s="57">
        <v>56</v>
      </c>
      <c r="AL58" s="57">
        <v>0</v>
      </c>
      <c r="AM58" s="57"/>
      <c r="AN58" s="58">
        <v>15</v>
      </c>
      <c r="AO58" s="230" t="s">
        <v>55</v>
      </c>
      <c r="AP58" s="231"/>
    </row>
    <row r="59" spans="1:42" s="7" customFormat="1" ht="13.5">
      <c r="A59" s="53">
        <v>47</v>
      </c>
      <c r="B59" s="66" t="s">
        <v>172</v>
      </c>
      <c r="C59" s="66" t="s">
        <v>69</v>
      </c>
      <c r="D59" s="45">
        <f t="shared" si="10"/>
        <v>20</v>
      </c>
      <c r="E59" s="43">
        <f>SUM(J59,O59,T59,Y59,AD59,AI59,AN59)</f>
        <v>4</v>
      </c>
      <c r="F59" s="56"/>
      <c r="G59" s="57"/>
      <c r="H59" s="57"/>
      <c r="I59" s="57"/>
      <c r="J59" s="58"/>
      <c r="K59" s="56"/>
      <c r="L59" s="57"/>
      <c r="M59" s="57"/>
      <c r="N59" s="57"/>
      <c r="O59" s="58"/>
      <c r="P59" s="56"/>
      <c r="Q59" s="57"/>
      <c r="R59" s="57"/>
      <c r="S59" s="57"/>
      <c r="T59" s="58"/>
      <c r="U59" s="56"/>
      <c r="V59" s="57"/>
      <c r="W59" s="57"/>
      <c r="X59" s="57"/>
      <c r="Y59" s="58"/>
      <c r="Z59" s="56"/>
      <c r="AA59" s="57"/>
      <c r="AB59" s="57"/>
      <c r="AC59" s="57"/>
      <c r="AD59" s="58"/>
      <c r="AE59" s="56"/>
      <c r="AF59" s="57"/>
      <c r="AG59" s="57"/>
      <c r="AH59" s="57"/>
      <c r="AI59" s="58"/>
      <c r="AJ59" s="56">
        <v>0</v>
      </c>
      <c r="AK59" s="57">
        <v>0</v>
      </c>
      <c r="AL59" s="57">
        <v>20</v>
      </c>
      <c r="AM59" s="57" t="s">
        <v>23</v>
      </c>
      <c r="AN59" s="58">
        <v>4</v>
      </c>
      <c r="AO59" s="230" t="s">
        <v>55</v>
      </c>
      <c r="AP59" s="231"/>
    </row>
    <row r="60" spans="1:42" s="7" customFormat="1" ht="14.25" thickBot="1">
      <c r="A60" s="53">
        <v>48</v>
      </c>
      <c r="B60" s="72"/>
      <c r="C60" s="73" t="s">
        <v>98</v>
      </c>
      <c r="D60" s="29">
        <f t="shared" si="10"/>
        <v>16</v>
      </c>
      <c r="E60" s="74">
        <f>SUM(J60,O60,T60,Y60,AD60,AI60,AN60)</f>
        <v>5</v>
      </c>
      <c r="F60" s="75"/>
      <c r="G60" s="76"/>
      <c r="H60" s="76"/>
      <c r="I60" s="76"/>
      <c r="J60" s="77"/>
      <c r="K60" s="75"/>
      <c r="L60" s="76"/>
      <c r="M60" s="76"/>
      <c r="N60" s="76"/>
      <c r="O60" s="77"/>
      <c r="P60" s="75"/>
      <c r="Q60" s="76"/>
      <c r="R60" s="76"/>
      <c r="S60" s="76"/>
      <c r="T60" s="77"/>
      <c r="U60" s="75"/>
      <c r="V60" s="76"/>
      <c r="W60" s="78"/>
      <c r="X60" s="79"/>
      <c r="Y60" s="77"/>
      <c r="Z60" s="75"/>
      <c r="AA60" s="76"/>
      <c r="AB60" s="76"/>
      <c r="AC60" s="76"/>
      <c r="AD60" s="77"/>
      <c r="AE60" s="75">
        <v>8</v>
      </c>
      <c r="AF60" s="76">
        <v>0</v>
      </c>
      <c r="AG60" s="76">
        <v>8</v>
      </c>
      <c r="AH60" s="76" t="s">
        <v>26</v>
      </c>
      <c r="AI60" s="77">
        <v>5</v>
      </c>
      <c r="AJ60" s="80"/>
      <c r="AK60" s="81"/>
      <c r="AL60" s="81"/>
      <c r="AM60" s="81"/>
      <c r="AN60" s="82"/>
      <c r="AO60" s="83"/>
      <c r="AP60" s="84"/>
    </row>
    <row r="61" spans="1:42" s="7" customFormat="1" ht="14.25" thickBot="1">
      <c r="A61" s="85"/>
      <c r="B61" s="86"/>
      <c r="C61" s="87"/>
      <c r="D61" s="166">
        <f>D7+D18+D26+D49</f>
        <v>740</v>
      </c>
      <c r="E61" s="166">
        <f>E7+E18+E26+E49</f>
        <v>200</v>
      </c>
      <c r="F61" s="166">
        <f>F7+F18+F26+F49</f>
        <v>74</v>
      </c>
      <c r="G61" s="166">
        <f>G7+G18+G26+G49</f>
        <v>20</v>
      </c>
      <c r="H61" s="166">
        <f>H7+H18+H26+H49</f>
        <v>18</v>
      </c>
      <c r="I61" s="88"/>
      <c r="J61" s="166">
        <f>J7+J18+J26+J49</f>
        <v>30</v>
      </c>
      <c r="K61" s="166">
        <f>K7+K18+K26+K49</f>
        <v>68</v>
      </c>
      <c r="L61" s="166">
        <f>L7+L18+L26+L49</f>
        <v>16</v>
      </c>
      <c r="M61" s="166">
        <f>M7+M18+M26+M49</f>
        <v>36</v>
      </c>
      <c r="N61" s="166"/>
      <c r="O61" s="166">
        <f aca="true" t="shared" si="12" ref="O61:AL61">O7+O18+O26+O49</f>
        <v>30</v>
      </c>
      <c r="P61" s="166">
        <f t="shared" si="12"/>
        <v>56</v>
      </c>
      <c r="Q61" s="166">
        <f t="shared" si="12"/>
        <v>24</v>
      </c>
      <c r="R61" s="166">
        <f t="shared" si="12"/>
        <v>38</v>
      </c>
      <c r="S61" s="166"/>
      <c r="T61" s="166">
        <f t="shared" si="12"/>
        <v>32</v>
      </c>
      <c r="U61" s="166">
        <f t="shared" si="12"/>
        <v>52</v>
      </c>
      <c r="V61" s="166">
        <f t="shared" si="12"/>
        <v>4</v>
      </c>
      <c r="W61" s="166">
        <f t="shared" si="12"/>
        <v>36</v>
      </c>
      <c r="X61" s="166"/>
      <c r="Y61" s="166">
        <f t="shared" si="12"/>
        <v>27</v>
      </c>
      <c r="Z61" s="166">
        <f t="shared" si="12"/>
        <v>64</v>
      </c>
      <c r="AA61" s="166">
        <f t="shared" si="12"/>
        <v>20</v>
      </c>
      <c r="AB61" s="166">
        <f t="shared" si="12"/>
        <v>24</v>
      </c>
      <c r="AC61" s="166"/>
      <c r="AD61" s="166">
        <f t="shared" si="12"/>
        <v>29</v>
      </c>
      <c r="AE61" s="166">
        <f t="shared" si="12"/>
        <v>36</v>
      </c>
      <c r="AF61" s="166">
        <f t="shared" si="12"/>
        <v>16</v>
      </c>
      <c r="AG61" s="166">
        <f t="shared" si="12"/>
        <v>26</v>
      </c>
      <c r="AH61" s="166"/>
      <c r="AI61" s="166">
        <f t="shared" si="12"/>
        <v>22</v>
      </c>
      <c r="AJ61" s="166">
        <f t="shared" si="12"/>
        <v>32</v>
      </c>
      <c r="AK61" s="166">
        <f t="shared" si="12"/>
        <v>56</v>
      </c>
      <c r="AL61" s="166">
        <f t="shared" si="12"/>
        <v>24</v>
      </c>
      <c r="AM61" s="166"/>
      <c r="AN61" s="166">
        <f>AN7+AN18+AN26+AN49</f>
        <v>30</v>
      </c>
      <c r="AO61" s="89"/>
      <c r="AP61" s="90"/>
    </row>
    <row r="62" spans="1:42" s="4" customFormat="1" ht="13.5">
      <c r="A62" s="167"/>
      <c r="B62" s="168"/>
      <c r="C62" s="91" t="s">
        <v>20</v>
      </c>
      <c r="D62" s="169"/>
      <c r="E62" s="45"/>
      <c r="F62" s="170"/>
      <c r="G62" s="171"/>
      <c r="H62" s="116"/>
      <c r="I62" s="172">
        <f>COUNTIF(I9:I59,"s")</f>
        <v>0</v>
      </c>
      <c r="J62" s="173"/>
      <c r="K62" s="170"/>
      <c r="L62" s="174"/>
      <c r="M62" s="116"/>
      <c r="N62" s="172">
        <f>COUNTIF(N9:N59,"s")</f>
        <v>1</v>
      </c>
      <c r="O62" s="140"/>
      <c r="P62" s="175"/>
      <c r="Q62" s="171"/>
      <c r="R62" s="176"/>
      <c r="S62" s="172">
        <f>COUNTIF(S9:S59,"s")</f>
        <v>1</v>
      </c>
      <c r="T62" s="140"/>
      <c r="U62" s="175"/>
      <c r="V62" s="171"/>
      <c r="W62" s="176"/>
      <c r="X62" s="172">
        <f>COUNTIF(X9:X59,"s")</f>
        <v>0</v>
      </c>
      <c r="Y62" s="140"/>
      <c r="Z62" s="175"/>
      <c r="AA62" s="171"/>
      <c r="AB62" s="176"/>
      <c r="AC62" s="172">
        <f>COUNTIF(AC9:AC59,"s")</f>
        <v>0</v>
      </c>
      <c r="AD62" s="140"/>
      <c r="AE62" s="170"/>
      <c r="AF62" s="177"/>
      <c r="AG62" s="116"/>
      <c r="AH62" s="172">
        <f>COUNTIF(AH9:AH59,"s")</f>
        <v>0</v>
      </c>
      <c r="AI62" s="173"/>
      <c r="AJ62" s="178"/>
      <c r="AK62" s="179"/>
      <c r="AL62" s="116"/>
      <c r="AM62" s="172">
        <f>COUNTIF(AM9:AM59,"s")</f>
        <v>0</v>
      </c>
      <c r="AN62" s="173"/>
      <c r="AO62" s="26"/>
      <c r="AP62" s="27"/>
    </row>
    <row r="63" spans="1:42" s="4" customFormat="1" ht="13.5">
      <c r="A63" s="118"/>
      <c r="B63" s="180"/>
      <c r="C63" s="48" t="s">
        <v>21</v>
      </c>
      <c r="D63" s="181"/>
      <c r="E63" s="162"/>
      <c r="F63" s="182"/>
      <c r="G63" s="183"/>
      <c r="H63" s="61"/>
      <c r="I63" s="62">
        <f>COUNTIF(I9:I59,"v")</f>
        <v>4</v>
      </c>
      <c r="J63" s="63"/>
      <c r="K63" s="182"/>
      <c r="L63" s="184"/>
      <c r="M63" s="61"/>
      <c r="N63" s="62">
        <f>COUNTIF(N9:N59,"v")</f>
        <v>2</v>
      </c>
      <c r="O63" s="58"/>
      <c r="P63" s="185"/>
      <c r="Q63" s="186"/>
      <c r="R63" s="187"/>
      <c r="S63" s="62">
        <f>COUNTIF(S9:S59,"v")</f>
        <v>4</v>
      </c>
      <c r="T63" s="58"/>
      <c r="U63" s="185"/>
      <c r="V63" s="186"/>
      <c r="W63" s="187"/>
      <c r="X63" s="62">
        <f>COUNTIF(X9:X59,"v")</f>
        <v>3</v>
      </c>
      <c r="Y63" s="58"/>
      <c r="Z63" s="185"/>
      <c r="AA63" s="186"/>
      <c r="AB63" s="187"/>
      <c r="AC63" s="62">
        <f>COUNTIF(AC9:AC59,"v")</f>
        <v>5</v>
      </c>
      <c r="AD63" s="58"/>
      <c r="AE63" s="182"/>
      <c r="AF63" s="183"/>
      <c r="AG63" s="61"/>
      <c r="AH63" s="62">
        <f>COUNTIF(AH9:AH59,"v")</f>
        <v>2</v>
      </c>
      <c r="AI63" s="63"/>
      <c r="AJ63" s="182"/>
      <c r="AK63" s="183"/>
      <c r="AL63" s="61"/>
      <c r="AM63" s="62">
        <f>COUNTIF(AM9:AM59,"v")</f>
        <v>2</v>
      </c>
      <c r="AN63" s="58"/>
      <c r="AO63" s="26"/>
      <c r="AP63" s="27"/>
    </row>
    <row r="64" spans="1:42" s="4" customFormat="1" ht="13.5">
      <c r="A64" s="188"/>
      <c r="B64" s="180"/>
      <c r="C64" s="66" t="s">
        <v>22</v>
      </c>
      <c r="D64" s="181"/>
      <c r="E64" s="189"/>
      <c r="F64" s="182"/>
      <c r="G64" s="183"/>
      <c r="H64" s="61"/>
      <c r="I64" s="62">
        <f>COUNTIF(I9:I59,"f")</f>
        <v>2</v>
      </c>
      <c r="J64" s="63"/>
      <c r="K64" s="182"/>
      <c r="L64" s="184"/>
      <c r="M64" s="61"/>
      <c r="N64" s="62">
        <f>COUNTIF(N9:N59,"f")</f>
        <v>5</v>
      </c>
      <c r="O64" s="63"/>
      <c r="P64" s="182"/>
      <c r="Q64" s="183"/>
      <c r="R64" s="61"/>
      <c r="S64" s="62">
        <f>COUNTIF(S9:S59,"f")</f>
        <v>2</v>
      </c>
      <c r="T64" s="63"/>
      <c r="U64" s="182"/>
      <c r="V64" s="183"/>
      <c r="W64" s="61"/>
      <c r="X64" s="62">
        <f>COUNTIF(X9:X59,"f")</f>
        <v>4</v>
      </c>
      <c r="Y64" s="63"/>
      <c r="Z64" s="182"/>
      <c r="AA64" s="183"/>
      <c r="AB64" s="61"/>
      <c r="AC64" s="62">
        <f>COUNTIF(AC9:AC59,"f")</f>
        <v>2</v>
      </c>
      <c r="AD64" s="63"/>
      <c r="AE64" s="182"/>
      <c r="AF64" s="183"/>
      <c r="AG64" s="61"/>
      <c r="AH64" s="62">
        <f>COUNTIF(AH9:AH59,"f")</f>
        <v>3</v>
      </c>
      <c r="AI64" s="63"/>
      <c r="AJ64" s="182"/>
      <c r="AK64" s="183"/>
      <c r="AL64" s="61"/>
      <c r="AM64" s="62">
        <f>COUNTIF(AM9:AM59,"f")</f>
        <v>3</v>
      </c>
      <c r="AN64" s="63"/>
      <c r="AO64" s="26"/>
      <c r="AP64" s="27"/>
    </row>
    <row r="65" spans="1:42" s="4" customFormat="1" ht="13.5">
      <c r="A65" s="222"/>
      <c r="B65" s="180"/>
      <c r="C65" s="66" t="s">
        <v>167</v>
      </c>
      <c r="D65" s="181"/>
      <c r="E65" s="189"/>
      <c r="F65" s="182"/>
      <c r="G65" s="183"/>
      <c r="H65" s="61"/>
      <c r="I65" s="62"/>
      <c r="J65" s="63"/>
      <c r="K65" s="182"/>
      <c r="L65" s="184"/>
      <c r="M65" s="61"/>
      <c r="N65" s="62"/>
      <c r="O65" s="63"/>
      <c r="P65" s="182"/>
      <c r="Q65" s="183"/>
      <c r="R65" s="61"/>
      <c r="S65" s="62"/>
      <c r="T65" s="63"/>
      <c r="U65" s="182"/>
      <c r="V65" s="183"/>
      <c r="W65" s="61"/>
      <c r="X65" s="62"/>
      <c r="Y65" s="63"/>
      <c r="Z65" s="182"/>
      <c r="AA65" s="183"/>
      <c r="AB65" s="61"/>
      <c r="AC65" s="62"/>
      <c r="AD65" s="63"/>
      <c r="AE65" s="182"/>
      <c r="AF65" s="183"/>
      <c r="AG65" s="61"/>
      <c r="AH65" s="62"/>
      <c r="AI65" s="63"/>
      <c r="AJ65" s="182"/>
      <c r="AK65" s="183"/>
      <c r="AL65" s="61"/>
      <c r="AM65" s="62">
        <v>1</v>
      </c>
      <c r="AN65" s="63"/>
      <c r="AO65" s="26"/>
      <c r="AP65" s="27"/>
    </row>
    <row r="66" spans="1:40" ht="13.5">
      <c r="A66" s="190"/>
      <c r="B66" s="191"/>
      <c r="C66" s="92" t="s">
        <v>71</v>
      </c>
      <c r="D66" s="192"/>
      <c r="E66" s="193"/>
      <c r="F66" s="194"/>
      <c r="G66" s="195"/>
      <c r="H66" s="196"/>
      <c r="I66" s="197"/>
      <c r="J66" s="198"/>
      <c r="K66" s="194"/>
      <c r="L66" s="199"/>
      <c r="M66" s="196"/>
      <c r="N66" s="197"/>
      <c r="O66" s="198"/>
      <c r="P66" s="194"/>
      <c r="Q66" s="195"/>
      <c r="R66" s="196"/>
      <c r="S66" s="197"/>
      <c r="T66" s="198"/>
      <c r="U66" s="194"/>
      <c r="V66" s="195"/>
      <c r="W66" s="196"/>
      <c r="X66" s="197"/>
      <c r="Y66" s="198"/>
      <c r="Z66" s="194"/>
      <c r="AA66" s="195"/>
      <c r="AB66" s="196"/>
      <c r="AC66" s="197"/>
      <c r="AD66" s="198"/>
      <c r="AE66" s="194"/>
      <c r="AF66" s="195"/>
      <c r="AG66" s="196"/>
      <c r="AH66" s="197"/>
      <c r="AI66" s="198"/>
      <c r="AJ66" s="194"/>
      <c r="AK66" s="195"/>
      <c r="AL66" s="196"/>
      <c r="AM66" s="197"/>
      <c r="AN66" s="200"/>
    </row>
    <row r="67" spans="1:42" s="4" customFormat="1" ht="13.5">
      <c r="A67" s="155">
        <v>49</v>
      </c>
      <c r="B67" s="201"/>
      <c r="C67" s="94" t="s">
        <v>72</v>
      </c>
      <c r="D67" s="95">
        <f>SUM(F67,G67,H67,K67,L67,M67,P67,Q67,R67,U67,V67,W67,Z67,AA67,AB67,AE67,AF67,AG67,AJ67,AK67,AL67)</f>
        <v>8</v>
      </c>
      <c r="E67" s="43">
        <f>SUM(J67,O67,T67,Y67,AD67,AI67,AN67)</f>
        <v>3</v>
      </c>
      <c r="F67" s="59"/>
      <c r="G67" s="60"/>
      <c r="H67" s="61"/>
      <c r="I67" s="62"/>
      <c r="J67" s="63"/>
      <c r="K67" s="59"/>
      <c r="L67" s="96"/>
      <c r="M67" s="61"/>
      <c r="N67" s="62"/>
      <c r="O67" s="63"/>
      <c r="P67" s="59"/>
      <c r="Q67" s="60"/>
      <c r="R67" s="61"/>
      <c r="S67" s="62"/>
      <c r="T67" s="63"/>
      <c r="U67" s="59">
        <v>8</v>
      </c>
      <c r="V67" s="60">
        <v>0</v>
      </c>
      <c r="W67" s="61">
        <v>0</v>
      </c>
      <c r="X67" s="62" t="s">
        <v>23</v>
      </c>
      <c r="Y67" s="63">
        <v>3</v>
      </c>
      <c r="Z67" s="59"/>
      <c r="AA67" s="60"/>
      <c r="AB67" s="61"/>
      <c r="AC67" s="62"/>
      <c r="AD67" s="63"/>
      <c r="AE67" s="59"/>
      <c r="AF67" s="60"/>
      <c r="AG67" s="61"/>
      <c r="AH67" s="62"/>
      <c r="AI67" s="63"/>
      <c r="AJ67" s="59"/>
      <c r="AK67" s="60"/>
      <c r="AL67" s="61"/>
      <c r="AM67" s="62"/>
      <c r="AN67" s="63"/>
      <c r="AO67" s="93"/>
      <c r="AP67" s="101"/>
    </row>
    <row r="68" spans="1:42" s="4" customFormat="1" ht="13.5">
      <c r="A68" s="155">
        <v>50</v>
      </c>
      <c r="B68" s="191"/>
      <c r="C68" s="97" t="s">
        <v>73</v>
      </c>
      <c r="D68" s="45">
        <f>SUM(F68,G68,H68,K68,L68,M68,P68,Q68,R68,U68,V68,W68,Z68,AA68,AB68,AE68,AF68,AG68,AJ68,AK68,AL68)</f>
        <v>8</v>
      </c>
      <c r="E68" s="43">
        <f>SUM(J68,O68,T68,Y68,AD68,AI68,AN68)</f>
        <v>3</v>
      </c>
      <c r="F68" s="59"/>
      <c r="G68" s="60"/>
      <c r="H68" s="61"/>
      <c r="I68" s="62"/>
      <c r="J68" s="63"/>
      <c r="K68" s="59"/>
      <c r="L68" s="60"/>
      <c r="M68" s="61"/>
      <c r="N68" s="62"/>
      <c r="O68" s="63"/>
      <c r="P68" s="59"/>
      <c r="Q68" s="60"/>
      <c r="R68" s="61"/>
      <c r="S68" s="62"/>
      <c r="T68" s="63"/>
      <c r="U68" s="59"/>
      <c r="V68" s="60"/>
      <c r="W68" s="61"/>
      <c r="X68" s="62"/>
      <c r="Y68" s="63"/>
      <c r="Z68" s="59"/>
      <c r="AA68" s="60"/>
      <c r="AB68" s="61"/>
      <c r="AC68" s="62"/>
      <c r="AD68" s="63"/>
      <c r="AE68" s="59">
        <v>8</v>
      </c>
      <c r="AF68" s="60">
        <v>0</v>
      </c>
      <c r="AG68" s="61">
        <v>0</v>
      </c>
      <c r="AH68" s="62" t="s">
        <v>23</v>
      </c>
      <c r="AI68" s="63">
        <v>3</v>
      </c>
      <c r="AJ68" s="59"/>
      <c r="AK68" s="60"/>
      <c r="AL68" s="61"/>
      <c r="AM68" s="62"/>
      <c r="AN68" s="63"/>
      <c r="AO68" s="26"/>
      <c r="AP68" s="27"/>
    </row>
    <row r="69" spans="1:42" s="4" customFormat="1" ht="14.25" thickBot="1">
      <c r="A69" s="155">
        <v>51</v>
      </c>
      <c r="B69" s="191"/>
      <c r="C69" s="94" t="s">
        <v>74</v>
      </c>
      <c r="D69" s="45">
        <v>8</v>
      </c>
      <c r="E69" s="43">
        <f>SUM(J69,O69,T69,Y69,AD69,AI69,AN69)</f>
        <v>4</v>
      </c>
      <c r="F69" s="59"/>
      <c r="G69" s="60"/>
      <c r="H69" s="61"/>
      <c r="I69" s="62"/>
      <c r="J69" s="63"/>
      <c r="K69" s="59"/>
      <c r="L69" s="60"/>
      <c r="M69" s="61"/>
      <c r="N69" s="62"/>
      <c r="O69" s="63"/>
      <c r="P69" s="59"/>
      <c r="Q69" s="60"/>
      <c r="R69" s="61"/>
      <c r="S69" s="62"/>
      <c r="T69" s="63"/>
      <c r="U69" s="59"/>
      <c r="V69" s="60"/>
      <c r="W69" s="61"/>
      <c r="X69" s="62"/>
      <c r="Y69" s="63"/>
      <c r="Z69" s="59"/>
      <c r="AA69" s="60"/>
      <c r="AB69" s="61"/>
      <c r="AC69" s="62"/>
      <c r="AD69" s="63"/>
      <c r="AE69" s="59">
        <v>8</v>
      </c>
      <c r="AF69" s="60">
        <v>0</v>
      </c>
      <c r="AG69" s="61">
        <v>0</v>
      </c>
      <c r="AH69" s="62" t="s">
        <v>23</v>
      </c>
      <c r="AI69" s="63">
        <v>4</v>
      </c>
      <c r="AJ69" s="59"/>
      <c r="AK69" s="60"/>
      <c r="AL69" s="61"/>
      <c r="AM69" s="62"/>
      <c r="AN69" s="63"/>
      <c r="AO69" s="26"/>
      <c r="AP69" s="27"/>
    </row>
    <row r="70" spans="1:42" s="3" customFormat="1" ht="14.25" thickBot="1">
      <c r="A70" s="98"/>
      <c r="B70" s="98" t="s">
        <v>54</v>
      </c>
      <c r="C70" s="99"/>
      <c r="D70" s="202">
        <f>D61+D67+D68+D69</f>
        <v>764</v>
      </c>
      <c r="E70" s="202">
        <f>E61+E67+E68+E69</f>
        <v>210</v>
      </c>
      <c r="F70" s="202">
        <f>F61+F67+F68+F69</f>
        <v>74</v>
      </c>
      <c r="G70" s="202">
        <f>G61+G67+G68+G69</f>
        <v>20</v>
      </c>
      <c r="H70" s="202">
        <f>H61+H67+H68+H69</f>
        <v>18</v>
      </c>
      <c r="I70" s="202"/>
      <c r="J70" s="202">
        <f>J61+J67+J68+J69</f>
        <v>30</v>
      </c>
      <c r="K70" s="202">
        <f>K61+K67+K68+K69</f>
        <v>68</v>
      </c>
      <c r="L70" s="202">
        <f>L61+L67+L68+L69</f>
        <v>16</v>
      </c>
      <c r="M70" s="202">
        <f>M61+M67+M68+M69</f>
        <v>36</v>
      </c>
      <c r="N70" s="202"/>
      <c r="O70" s="202">
        <f>O61+O67+O68+O69</f>
        <v>30</v>
      </c>
      <c r="P70" s="202">
        <f>P61+P67+P68+P69</f>
        <v>56</v>
      </c>
      <c r="Q70" s="202">
        <f>Q61+Q67+Q68+Q69</f>
        <v>24</v>
      </c>
      <c r="R70" s="202">
        <f>R61+R67+R68+R69</f>
        <v>38</v>
      </c>
      <c r="S70" s="202"/>
      <c r="T70" s="202">
        <f>T61+T67+T68+T69</f>
        <v>32</v>
      </c>
      <c r="U70" s="202">
        <f>U61+U67+U68+U69</f>
        <v>60</v>
      </c>
      <c r="V70" s="202">
        <f>V61+V67+V68+V69</f>
        <v>4</v>
      </c>
      <c r="W70" s="202">
        <f>W61+W67+W68+W69</f>
        <v>36</v>
      </c>
      <c r="X70" s="202"/>
      <c r="Y70" s="202">
        <f>Y61+Y67+Y68+Y69</f>
        <v>30</v>
      </c>
      <c r="Z70" s="202">
        <f>Z61+Z67+Z68+Z69</f>
        <v>64</v>
      </c>
      <c r="AA70" s="202">
        <f>AA61+AA67+AA68+AA69</f>
        <v>20</v>
      </c>
      <c r="AB70" s="202">
        <f>AB61+AB67+AB68+AB69</f>
        <v>24</v>
      </c>
      <c r="AC70" s="202"/>
      <c r="AD70" s="202">
        <f>AD61+AD67+AD68+AD69</f>
        <v>29</v>
      </c>
      <c r="AE70" s="202">
        <f>AE61+AE67+AE68+AE69</f>
        <v>52</v>
      </c>
      <c r="AF70" s="202">
        <f>AF61+AF67+AF68+AF69</f>
        <v>16</v>
      </c>
      <c r="AG70" s="202">
        <f>AG61+AG67+AG68+AG69</f>
        <v>26</v>
      </c>
      <c r="AH70" s="202"/>
      <c r="AI70" s="202">
        <f>AI61+AI67+AI68+AI69</f>
        <v>29</v>
      </c>
      <c r="AJ70" s="202">
        <f>AJ61+AJ67+AJ68+AJ69</f>
        <v>32</v>
      </c>
      <c r="AK70" s="202">
        <f>AK61+AK67+AK68+AK69</f>
        <v>56</v>
      </c>
      <c r="AL70" s="202">
        <f>AL61+AL67+AL68+AL69</f>
        <v>24</v>
      </c>
      <c r="AM70" s="202"/>
      <c r="AN70" s="202">
        <f>AN61+AN67+AN68+AN69</f>
        <v>30</v>
      </c>
      <c r="AO70" s="93"/>
      <c r="AP70" s="30"/>
    </row>
    <row r="71" spans="1:42" s="5" customFormat="1" ht="13.5">
      <c r="A71" s="116"/>
      <c r="B71" s="13"/>
      <c r="C71" s="218" t="s">
        <v>76</v>
      </c>
      <c r="D71" s="100">
        <f>SUM(F71,K71,P71,U71,Z71,AE71,AJ71)</f>
        <v>764</v>
      </c>
      <c r="E71" s="100"/>
      <c r="F71" s="116">
        <f>SUM(F70,G70,H70)</f>
        <v>112</v>
      </c>
      <c r="G71" s="116"/>
      <c r="H71" s="116"/>
      <c r="I71" s="116"/>
      <c r="J71" s="116"/>
      <c r="K71" s="116">
        <f>SUM(K70,L70,M70)</f>
        <v>120</v>
      </c>
      <c r="L71" s="116"/>
      <c r="M71" s="116"/>
      <c r="N71" s="116"/>
      <c r="O71" s="116"/>
      <c r="P71" s="116">
        <f>SUM(P70,Q70,R70)</f>
        <v>118</v>
      </c>
      <c r="Q71" s="116"/>
      <c r="R71" s="116"/>
      <c r="S71" s="116"/>
      <c r="T71" s="116"/>
      <c r="U71" s="116">
        <f>SUM(U70,V70,W70)</f>
        <v>100</v>
      </c>
      <c r="V71" s="116"/>
      <c r="W71" s="116"/>
      <c r="X71" s="116"/>
      <c r="Y71" s="116"/>
      <c r="Z71" s="116">
        <f>SUM(Z70,AA70,AB70)</f>
        <v>108</v>
      </c>
      <c r="AA71" s="116"/>
      <c r="AB71" s="116"/>
      <c r="AC71" s="116"/>
      <c r="AD71" s="116"/>
      <c r="AE71" s="116">
        <f>SUM(AE70,AF70,AG70)</f>
        <v>94</v>
      </c>
      <c r="AF71" s="116"/>
      <c r="AG71" s="116"/>
      <c r="AH71" s="116"/>
      <c r="AI71" s="116"/>
      <c r="AJ71" s="116">
        <f>SUM(AJ70,AK70,AL70)</f>
        <v>112</v>
      </c>
      <c r="AK71" s="116"/>
      <c r="AL71" s="116"/>
      <c r="AM71" s="116"/>
      <c r="AN71" s="116"/>
      <c r="AO71" s="100"/>
      <c r="AP71" s="30"/>
    </row>
    <row r="72" spans="1:42" s="5" customFormat="1" ht="13.5">
      <c r="A72" s="116"/>
      <c r="B72" s="13"/>
      <c r="C72" s="52"/>
      <c r="D72" s="100"/>
      <c r="E72" s="100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52"/>
    </row>
    <row r="73" spans="41:42" ht="13.5">
      <c r="AO73" s="89"/>
      <c r="AP73" s="90"/>
    </row>
    <row r="74" spans="1:43" s="1" customFormat="1" ht="12.75">
      <c r="A74" s="116"/>
      <c r="B74" s="102"/>
      <c r="C74" s="238" t="s">
        <v>107</v>
      </c>
      <c r="D74" s="239"/>
      <c r="E74" s="239"/>
      <c r="F74" s="239"/>
      <c r="G74" s="239"/>
      <c r="H74" s="239"/>
      <c r="I74" s="239"/>
      <c r="J74" s="204"/>
      <c r="K74" s="205"/>
      <c r="L74" s="113"/>
      <c r="M74" s="205"/>
      <c r="N74" s="205"/>
      <c r="O74" s="204"/>
      <c r="P74" s="205"/>
      <c r="Q74" s="205"/>
      <c r="R74" s="205"/>
      <c r="S74" s="205"/>
      <c r="T74" s="204"/>
      <c r="U74" s="205"/>
      <c r="V74" s="205"/>
      <c r="W74" s="205"/>
      <c r="X74" s="113"/>
      <c r="Y74" s="113"/>
      <c r="Z74" s="113"/>
      <c r="AA74" s="113"/>
      <c r="AB74" s="113"/>
      <c r="AC74" s="113"/>
      <c r="AD74" s="113"/>
      <c r="AE74" s="10"/>
      <c r="AF74" s="10"/>
      <c r="AG74" s="11"/>
      <c r="AH74" s="10"/>
      <c r="AI74" s="10"/>
      <c r="AJ74" s="12"/>
      <c r="AK74" s="12"/>
      <c r="AL74" s="11"/>
      <c r="AM74" s="11"/>
      <c r="AN74" s="204"/>
      <c r="AO74" s="13"/>
      <c r="AP74" s="52"/>
      <c r="AQ74" s="16"/>
    </row>
    <row r="75" spans="1:43" s="1" customFormat="1" ht="12.75" customHeight="1" thickBot="1">
      <c r="A75" s="116"/>
      <c r="B75" s="102"/>
      <c r="C75" s="103"/>
      <c r="D75" s="206"/>
      <c r="E75" s="206"/>
      <c r="F75" s="205"/>
      <c r="G75" s="205"/>
      <c r="H75" s="205"/>
      <c r="I75" s="205"/>
      <c r="J75" s="204"/>
      <c r="K75" s="207"/>
      <c r="L75" s="207"/>
      <c r="M75" s="207"/>
      <c r="N75" s="207"/>
      <c r="O75" s="208"/>
      <c r="P75" s="207"/>
      <c r="Q75" s="207"/>
      <c r="R75" s="207"/>
      <c r="S75" s="207"/>
      <c r="T75" s="208"/>
      <c r="U75" s="205"/>
      <c r="V75" s="205"/>
      <c r="W75" s="205"/>
      <c r="X75" s="238" t="s">
        <v>106</v>
      </c>
      <c r="Y75" s="238"/>
      <c r="Z75" s="238"/>
      <c r="AA75" s="238"/>
      <c r="AB75" s="238"/>
      <c r="AC75" s="238"/>
      <c r="AD75" s="238"/>
      <c r="AE75" s="209"/>
      <c r="AF75" s="209"/>
      <c r="AG75" s="209"/>
      <c r="AH75" s="209"/>
      <c r="AI75" s="209"/>
      <c r="AJ75" s="209"/>
      <c r="AK75" s="209"/>
      <c r="AL75" s="209"/>
      <c r="AM75" s="209"/>
      <c r="AN75" s="204"/>
      <c r="AO75" s="13"/>
      <c r="AP75" s="52"/>
      <c r="AQ75" s="16"/>
    </row>
    <row r="76" spans="1:43" s="18" customFormat="1" ht="26.25" customHeight="1" thickBot="1">
      <c r="A76" s="93"/>
      <c r="B76" s="104" t="s">
        <v>0</v>
      </c>
      <c r="C76" s="104" t="s">
        <v>1</v>
      </c>
      <c r="D76" s="105" t="s">
        <v>2</v>
      </c>
      <c r="E76" s="105" t="s">
        <v>24</v>
      </c>
      <c r="F76" s="106" t="s">
        <v>11</v>
      </c>
      <c r="G76" s="107" t="s">
        <v>12</v>
      </c>
      <c r="H76" s="107" t="s">
        <v>13</v>
      </c>
      <c r="I76" s="107" t="s">
        <v>14</v>
      </c>
      <c r="J76" s="108" t="s">
        <v>15</v>
      </c>
      <c r="K76" s="243" t="s">
        <v>57</v>
      </c>
      <c r="L76" s="244"/>
      <c r="M76" s="244"/>
      <c r="N76" s="244"/>
      <c r="O76" s="244"/>
      <c r="P76" s="244"/>
      <c r="Q76" s="244"/>
      <c r="R76" s="244"/>
      <c r="S76" s="244"/>
      <c r="T76" s="226"/>
      <c r="U76" s="109"/>
      <c r="V76" s="109"/>
      <c r="W76" s="109"/>
      <c r="X76" s="15"/>
      <c r="Y76" s="15"/>
      <c r="Z76" s="110"/>
      <c r="AA76" s="110"/>
      <c r="AB76" s="15"/>
      <c r="AC76" s="15"/>
      <c r="AD76" s="15"/>
      <c r="AE76" s="13"/>
      <c r="AF76" s="13"/>
      <c r="AG76" s="13"/>
      <c r="AH76" s="13"/>
      <c r="AI76" s="13"/>
      <c r="AJ76" s="13"/>
      <c r="AK76" s="13"/>
      <c r="AL76" s="13"/>
      <c r="AM76" s="13"/>
      <c r="AN76" s="111"/>
      <c r="AO76" s="26"/>
      <c r="AP76" s="27"/>
      <c r="AQ76" s="17"/>
    </row>
    <row r="77" spans="1:43" s="8" customFormat="1" ht="12.75">
      <c r="A77" s="225"/>
      <c r="B77" s="39" t="s">
        <v>171</v>
      </c>
      <c r="C77" s="67" t="s">
        <v>64</v>
      </c>
      <c r="D77" s="45">
        <f>SUM(F77,G77,H77,K77,L77,M77,P77,Q77,R77,U77,V77,W77,Z77,AA77,AB77,AE77,AF77,AG77,AJ77,AK77,AL77)</f>
        <v>8</v>
      </c>
      <c r="E77" s="43">
        <f>SUM(J77,O77,T77,X77,AD77,AI77,AN77)</f>
        <v>3</v>
      </c>
      <c r="F77" s="138">
        <v>8</v>
      </c>
      <c r="G77" s="139">
        <v>0</v>
      </c>
      <c r="H77" s="139">
        <v>0</v>
      </c>
      <c r="I77" s="139" t="s">
        <v>23</v>
      </c>
      <c r="J77" s="140">
        <v>3</v>
      </c>
      <c r="K77" s="210"/>
      <c r="L77" s="211"/>
      <c r="M77" s="227"/>
      <c r="N77" s="227"/>
      <c r="O77" s="227"/>
      <c r="P77" s="227"/>
      <c r="Q77" s="227"/>
      <c r="R77" s="227"/>
      <c r="S77" s="227"/>
      <c r="T77" s="228"/>
      <c r="U77" s="112"/>
      <c r="V77" s="112"/>
      <c r="W77" s="112"/>
      <c r="X77" s="246" t="s">
        <v>123</v>
      </c>
      <c r="Y77" s="247"/>
      <c r="Z77" s="247"/>
      <c r="AA77" s="247"/>
      <c r="AB77" s="247"/>
      <c r="AC77" s="247"/>
      <c r="AD77" s="248"/>
      <c r="AE77" s="13"/>
      <c r="AF77" s="13"/>
      <c r="AG77" s="13"/>
      <c r="AH77" s="13"/>
      <c r="AI77" s="13"/>
      <c r="AJ77" s="13"/>
      <c r="AK77" s="13"/>
      <c r="AL77" s="13"/>
      <c r="AM77" s="13"/>
      <c r="AN77" s="52"/>
      <c r="AO77" s="52"/>
      <c r="AP77" s="52"/>
      <c r="AQ77" s="19"/>
    </row>
    <row r="78" spans="1:42" s="20" customFormat="1" ht="14.25">
      <c r="A78" s="91"/>
      <c r="B78" s="221" t="s">
        <v>163</v>
      </c>
      <c r="C78" s="71" t="s">
        <v>65</v>
      </c>
      <c r="D78" s="45">
        <f>SUM(F78,G78,H78,K78,L78,M78,P78,Q78,R78,U78,V78,W78,AB83,AC83,AD83,AE78,AF78,AG78,AJ78,AK78,AL78)</f>
        <v>8</v>
      </c>
      <c r="E78" s="43">
        <f>SUM(J78,O78,T78,AA83,AD78,AI78,AN78)</f>
        <v>3</v>
      </c>
      <c r="F78" s="138">
        <v>8</v>
      </c>
      <c r="G78" s="139">
        <v>0</v>
      </c>
      <c r="H78" s="139">
        <v>0</v>
      </c>
      <c r="I78" s="139" t="s">
        <v>23</v>
      </c>
      <c r="J78" s="140">
        <v>3</v>
      </c>
      <c r="K78" s="138"/>
      <c r="L78" s="139"/>
      <c r="M78" s="229"/>
      <c r="N78" s="229"/>
      <c r="O78" s="229"/>
      <c r="P78" s="229"/>
      <c r="Q78" s="229"/>
      <c r="R78" s="229"/>
      <c r="S78" s="229"/>
      <c r="T78" s="245"/>
      <c r="U78" s="102"/>
      <c r="V78" s="102"/>
      <c r="W78" s="102"/>
      <c r="X78" s="249"/>
      <c r="Y78" s="250"/>
      <c r="Z78" s="250"/>
      <c r="AA78" s="250"/>
      <c r="AB78" s="250"/>
      <c r="AC78" s="250"/>
      <c r="AD78" s="251"/>
      <c r="AE78" s="13"/>
      <c r="AF78" s="13"/>
      <c r="AG78" s="13"/>
      <c r="AH78" s="13"/>
      <c r="AI78" s="13"/>
      <c r="AJ78" s="13"/>
      <c r="AK78" s="13"/>
      <c r="AL78" s="13"/>
      <c r="AM78" s="13"/>
      <c r="AN78" s="112"/>
      <c r="AO78" s="52"/>
      <c r="AP78" s="52"/>
    </row>
    <row r="79" spans="1:42" s="21" customFormat="1" ht="26.25" thickBot="1">
      <c r="A79" s="91"/>
      <c r="B79" s="66" t="s">
        <v>112</v>
      </c>
      <c r="C79" s="70" t="s">
        <v>108</v>
      </c>
      <c r="D79" s="45">
        <f>SUM(F79,G79,H79,K79,L79,M79,P79,Q79,R79,U79,V79,W79,Z79,AA79,AB79,AE79,AF79,AG79,AJ79,AK79,AL79)</f>
        <v>45</v>
      </c>
      <c r="E79" s="43">
        <f>SUM(J79,O79,T79,AA84,AD79,AI79,AN79)</f>
        <v>5</v>
      </c>
      <c r="F79" s="56">
        <v>8</v>
      </c>
      <c r="G79" s="57">
        <v>0</v>
      </c>
      <c r="H79" s="57">
        <v>8</v>
      </c>
      <c r="I79" s="57" t="s">
        <v>26</v>
      </c>
      <c r="J79" s="58">
        <v>5</v>
      </c>
      <c r="K79" s="138">
        <v>29</v>
      </c>
      <c r="L79" s="211"/>
      <c r="M79" s="240" t="s">
        <v>46</v>
      </c>
      <c r="N79" s="241"/>
      <c r="O79" s="241"/>
      <c r="P79" s="241"/>
      <c r="Q79" s="241"/>
      <c r="R79" s="241"/>
      <c r="S79" s="241"/>
      <c r="T79" s="242"/>
      <c r="U79" s="102"/>
      <c r="V79" s="102"/>
      <c r="W79" s="102"/>
      <c r="X79" s="252"/>
      <c r="Y79" s="253"/>
      <c r="Z79" s="253"/>
      <c r="AA79" s="253"/>
      <c r="AB79" s="253"/>
      <c r="AC79" s="253"/>
      <c r="AD79" s="254"/>
      <c r="AE79" s="113"/>
      <c r="AF79" s="113"/>
      <c r="AG79" s="113"/>
      <c r="AH79" s="113"/>
      <c r="AI79" s="113"/>
      <c r="AJ79" s="113"/>
      <c r="AK79" s="113"/>
      <c r="AL79" s="113"/>
      <c r="AM79" s="113"/>
      <c r="AN79" s="112"/>
      <c r="AO79" s="52"/>
      <c r="AP79" s="52"/>
    </row>
    <row r="80" spans="1:42" s="20" customFormat="1" ht="14.25">
      <c r="A80" s="91"/>
      <c r="B80" s="66" t="s">
        <v>113</v>
      </c>
      <c r="C80" s="66" t="s">
        <v>109</v>
      </c>
      <c r="D80" s="45">
        <f>SUM(F80,G80,H80,K80,L80,M80,P80,Q80,R80,U80,V80,W80,Z80,AA80,AB80,AE80,AF80,AG80,AJ80,AK80,AL80)</f>
        <v>35</v>
      </c>
      <c r="E80" s="43">
        <f>SUM(J80,O80,T80,Y80,AD80,AI80,AN80)</f>
        <v>5</v>
      </c>
      <c r="F80" s="56">
        <v>8</v>
      </c>
      <c r="G80" s="57">
        <v>0</v>
      </c>
      <c r="H80" s="57">
        <v>8</v>
      </c>
      <c r="I80" s="57" t="s">
        <v>26</v>
      </c>
      <c r="J80" s="58">
        <v>5</v>
      </c>
      <c r="K80" s="138">
        <v>19</v>
      </c>
      <c r="L80" s="211"/>
      <c r="M80" s="232" t="s">
        <v>110</v>
      </c>
      <c r="N80" s="233"/>
      <c r="O80" s="233"/>
      <c r="P80" s="233"/>
      <c r="Q80" s="233"/>
      <c r="R80" s="233"/>
      <c r="S80" s="233"/>
      <c r="T80" s="234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52"/>
      <c r="AP80" s="52"/>
    </row>
    <row r="81" spans="1:43" s="23" customFormat="1" ht="13.5" thickBot="1">
      <c r="A81" s="91"/>
      <c r="B81" s="72" t="s">
        <v>114</v>
      </c>
      <c r="C81" s="72" t="s">
        <v>111</v>
      </c>
      <c r="D81" s="114">
        <f>SUM(F81,G81,H81,K81,L81,M81,P81,Q81,R81,U81,V81,W81,Z81,AA81,AB81,AE81,AF81,AG81,AJ81,AK81,AL81)</f>
        <v>49</v>
      </c>
      <c r="E81" s="115">
        <f>SUM(J81,O81,T81,Y81,AD81,AI81,AN81)</f>
        <v>5</v>
      </c>
      <c r="F81" s="75">
        <v>8</v>
      </c>
      <c r="G81" s="76">
        <v>0</v>
      </c>
      <c r="H81" s="76">
        <v>8</v>
      </c>
      <c r="I81" s="76" t="s">
        <v>26</v>
      </c>
      <c r="J81" s="77">
        <v>5</v>
      </c>
      <c r="K81" s="75">
        <v>33</v>
      </c>
      <c r="L81" s="212"/>
      <c r="M81" s="235" t="s">
        <v>50</v>
      </c>
      <c r="N81" s="236"/>
      <c r="O81" s="236"/>
      <c r="P81" s="236"/>
      <c r="Q81" s="236"/>
      <c r="R81" s="236"/>
      <c r="S81" s="236"/>
      <c r="T81" s="237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52"/>
      <c r="AP81" s="52"/>
      <c r="AQ81" s="22"/>
    </row>
    <row r="82" spans="1:43" s="1" customFormat="1" ht="12.75">
      <c r="A82" s="116"/>
      <c r="B82" s="102"/>
      <c r="C82" s="103"/>
      <c r="D82" s="206"/>
      <c r="E82" s="206"/>
      <c r="F82" s="205"/>
      <c r="G82" s="205"/>
      <c r="H82" s="205"/>
      <c r="I82" s="205"/>
      <c r="J82" s="204"/>
      <c r="K82" s="205"/>
      <c r="L82" s="205"/>
      <c r="M82" s="205"/>
      <c r="N82" s="205"/>
      <c r="O82" s="204"/>
      <c r="P82" s="205"/>
      <c r="Q82" s="205"/>
      <c r="R82" s="205"/>
      <c r="S82" s="205"/>
      <c r="T82" s="204"/>
      <c r="U82" s="205"/>
      <c r="V82" s="205"/>
      <c r="W82" s="205"/>
      <c r="X82" s="205"/>
      <c r="Y82" s="204"/>
      <c r="Z82" s="205"/>
      <c r="AA82" s="205"/>
      <c r="AB82" s="205"/>
      <c r="AC82" s="205"/>
      <c r="AD82" s="204"/>
      <c r="AE82" s="205"/>
      <c r="AF82" s="205"/>
      <c r="AG82" s="205"/>
      <c r="AH82" s="205"/>
      <c r="AI82" s="204"/>
      <c r="AJ82" s="205"/>
      <c r="AK82" s="205"/>
      <c r="AL82" s="205"/>
      <c r="AM82" s="205"/>
      <c r="AN82" s="204"/>
      <c r="AO82" s="13"/>
      <c r="AP82" s="52"/>
      <c r="AQ82" s="16"/>
    </row>
    <row r="83" spans="27:42" ht="13.5">
      <c r="AA83" s="13"/>
      <c r="AB83" s="14"/>
      <c r="AC83" s="13"/>
      <c r="AD83" s="13"/>
      <c r="AO83" s="89"/>
      <c r="AP83" s="90"/>
    </row>
    <row r="84" spans="41:42" ht="13.5" customHeight="1">
      <c r="AO84" s="89"/>
      <c r="AP84" s="90"/>
    </row>
    <row r="85" spans="2:42" ht="13.5">
      <c r="B85" s="203" t="s">
        <v>166</v>
      </c>
      <c r="AO85" s="89"/>
      <c r="AP85" s="90"/>
    </row>
    <row r="86" spans="41:42" ht="13.5">
      <c r="AO86" s="89"/>
      <c r="AP86" s="90"/>
    </row>
    <row r="87" spans="40:42" ht="13.5">
      <c r="AN87" s="89"/>
      <c r="AO87" s="89"/>
      <c r="AP87" s="90"/>
    </row>
    <row r="88" spans="41:42" ht="13.5">
      <c r="AO88" s="89"/>
      <c r="AP88" s="90"/>
    </row>
    <row r="89" spans="41:42" ht="13.5">
      <c r="AO89" s="89"/>
      <c r="AP89" s="90"/>
    </row>
    <row r="90" spans="41:42" ht="13.5">
      <c r="AO90" s="89"/>
      <c r="AP90" s="90"/>
    </row>
    <row r="91" spans="41:42" ht="13.5">
      <c r="AO91" s="89"/>
      <c r="AP91" s="90"/>
    </row>
    <row r="92" spans="13:42" ht="13.5">
      <c r="M92" s="89"/>
      <c r="AO92" s="89"/>
      <c r="AP92" s="90"/>
    </row>
    <row r="93" spans="41:42" ht="13.5">
      <c r="AO93" s="89"/>
      <c r="AP93" s="90"/>
    </row>
    <row r="94" spans="41:42" ht="13.5">
      <c r="AO94" s="89"/>
      <c r="AP94" s="90"/>
    </row>
    <row r="95" spans="41:42" ht="13.5">
      <c r="AO95" s="116"/>
      <c r="AP95" s="52"/>
    </row>
    <row r="96" spans="41:42" ht="13.5">
      <c r="AO96" s="89"/>
      <c r="AP96" s="90"/>
    </row>
    <row r="97" spans="41:42" ht="13.5">
      <c r="AO97" s="89"/>
      <c r="AP97" s="90"/>
    </row>
    <row r="98" spans="41:42" ht="13.5">
      <c r="AO98" s="89"/>
      <c r="AP98" s="90"/>
    </row>
    <row r="99" spans="41:42" ht="13.5">
      <c r="AO99" s="89"/>
      <c r="AP99" s="90"/>
    </row>
    <row r="100" spans="41:42" ht="13.5">
      <c r="AO100" s="89"/>
      <c r="AP100" s="90"/>
    </row>
    <row r="101" spans="41:42" ht="13.5">
      <c r="AO101" s="89"/>
      <c r="AP101" s="90"/>
    </row>
    <row r="102" spans="41:42" ht="13.5">
      <c r="AO102" s="89"/>
      <c r="AP102" s="90"/>
    </row>
    <row r="103" spans="41:42" ht="13.5">
      <c r="AO103" s="89"/>
      <c r="AP103" s="90"/>
    </row>
    <row r="104" spans="41:42" ht="13.5">
      <c r="AO104" s="89"/>
      <c r="AP104" s="90"/>
    </row>
    <row r="105" spans="41:42" ht="13.5">
      <c r="AO105" s="89"/>
      <c r="AP105" s="90"/>
    </row>
    <row r="106" spans="41:42" ht="13.5">
      <c r="AO106" s="89"/>
      <c r="AP106" s="90"/>
    </row>
    <row r="107" spans="41:42" ht="13.5">
      <c r="AO107" s="89"/>
      <c r="AP107" s="90"/>
    </row>
    <row r="108" spans="41:42" ht="13.5">
      <c r="AO108" s="89"/>
      <c r="AP108" s="90"/>
    </row>
    <row r="109" spans="41:42" ht="13.5">
      <c r="AO109" s="89"/>
      <c r="AP109" s="90"/>
    </row>
    <row r="110" spans="41:42" ht="13.5">
      <c r="AO110" s="89"/>
      <c r="AP110" s="90"/>
    </row>
    <row r="111" spans="41:42" ht="13.5">
      <c r="AO111" s="89"/>
      <c r="AP111" s="90"/>
    </row>
    <row r="112" spans="41:42" ht="13.5">
      <c r="AO112" s="89"/>
      <c r="AP112" s="90"/>
    </row>
    <row r="113" spans="41:42" ht="13.5">
      <c r="AO113" s="89"/>
      <c r="AP113" s="90"/>
    </row>
    <row r="114" spans="41:42" ht="13.5">
      <c r="AO114" s="89"/>
      <c r="AP114" s="90"/>
    </row>
    <row r="115" spans="41:42" ht="13.5">
      <c r="AO115" s="89"/>
      <c r="AP115" s="90"/>
    </row>
    <row r="116" spans="41:42" ht="13.5">
      <c r="AO116" s="116"/>
      <c r="AP116" s="90"/>
    </row>
    <row r="117" spans="41:42" ht="13.5">
      <c r="AO117" s="89"/>
      <c r="AP117" s="90"/>
    </row>
    <row r="118" spans="41:42" ht="13.5">
      <c r="AO118" s="89"/>
      <c r="AP118" s="90"/>
    </row>
    <row r="119" spans="41:42" ht="13.5">
      <c r="AO119" s="89"/>
      <c r="AP119" s="90"/>
    </row>
    <row r="121" spans="41:42" ht="13.5">
      <c r="AO121" s="89"/>
      <c r="AP121" s="90"/>
    </row>
    <row r="122" spans="41:42" ht="13.5">
      <c r="AO122" s="89"/>
      <c r="AP122" s="90"/>
    </row>
    <row r="123" spans="41:42" ht="13.5">
      <c r="AO123" s="223"/>
      <c r="AP123" s="224"/>
    </row>
    <row r="124" spans="41:42" ht="13.5">
      <c r="AO124" s="223"/>
      <c r="AP124" s="224"/>
    </row>
    <row r="125" spans="41:42" ht="13.5">
      <c r="AO125" s="223"/>
      <c r="AP125" s="224"/>
    </row>
    <row r="126" spans="41:42" ht="13.5">
      <c r="AO126" s="223"/>
      <c r="AP126" s="224"/>
    </row>
    <row r="127" spans="41:42" ht="13.5">
      <c r="AO127" s="223"/>
      <c r="AP127" s="224"/>
    </row>
    <row r="128" spans="41:42" ht="13.5">
      <c r="AO128" s="223"/>
      <c r="AP128" s="224"/>
    </row>
    <row r="129" spans="41:42" ht="13.5">
      <c r="AO129" s="223"/>
      <c r="AP129" s="224"/>
    </row>
    <row r="130" spans="41:42" ht="13.5">
      <c r="AO130" s="223"/>
      <c r="AP130" s="224"/>
    </row>
    <row r="131" spans="41:42" ht="13.5">
      <c r="AO131" s="223"/>
      <c r="AP131" s="224"/>
    </row>
    <row r="132" spans="41:42" ht="13.5">
      <c r="AO132" s="223"/>
      <c r="AP132" s="224"/>
    </row>
    <row r="133" spans="41:42" ht="13.5">
      <c r="AO133" s="117"/>
      <c r="AP133" s="213"/>
    </row>
    <row r="136" spans="41:42" ht="13.5">
      <c r="AO136" s="117"/>
      <c r="AP136" s="213"/>
    </row>
    <row r="137" spans="41:42" ht="13.5">
      <c r="AO137" s="117"/>
      <c r="AP137" s="213"/>
    </row>
    <row r="138" spans="41:42" ht="13.5">
      <c r="AO138" s="117"/>
      <c r="AP138" s="213"/>
    </row>
  </sheetData>
  <mergeCells count="35">
    <mergeCell ref="AO4:AP7"/>
    <mergeCell ref="AO49:AP49"/>
    <mergeCell ref="AO58:AP58"/>
    <mergeCell ref="AO24:AP24"/>
    <mergeCell ref="K5:O5"/>
    <mergeCell ref="P5:T5"/>
    <mergeCell ref="U5:Y5"/>
    <mergeCell ref="A7:C7"/>
    <mergeCell ref="D4:D5"/>
    <mergeCell ref="A49:C49"/>
    <mergeCell ref="A4:A5"/>
    <mergeCell ref="B4:B5"/>
    <mergeCell ref="C4:C5"/>
    <mergeCell ref="A18:C18"/>
    <mergeCell ref="A26:C26"/>
    <mergeCell ref="B1:F1"/>
    <mergeCell ref="Z5:AD5"/>
    <mergeCell ref="AJ5:AN5"/>
    <mergeCell ref="AE5:AI5"/>
    <mergeCell ref="Q1:V1"/>
    <mergeCell ref="AJ1:AM1"/>
    <mergeCell ref="E3:U3"/>
    <mergeCell ref="F4:AN4"/>
    <mergeCell ref="E4:E5"/>
    <mergeCell ref="F5:J5"/>
    <mergeCell ref="AO59:AP59"/>
    <mergeCell ref="M80:T80"/>
    <mergeCell ref="M81:T81"/>
    <mergeCell ref="C74:I74"/>
    <mergeCell ref="M79:T79"/>
    <mergeCell ref="K76:T76"/>
    <mergeCell ref="X75:AD75"/>
    <mergeCell ref="M77:T77"/>
    <mergeCell ref="M78:T78"/>
    <mergeCell ref="X77:AD79"/>
  </mergeCells>
  <printOptions/>
  <pageMargins left="0.1968503937007874" right="0.1968503937007874" top="0.31496062992125984" bottom="0.31496062992125984" header="0.5118110236220472" footer="0.2755905511811024"/>
  <pageSetup horizontalDpi="600" verticalDpi="600" orientation="landscape" paperSize="9" scale="55" r:id="rId1"/>
  <headerFooter alignWithMargins="0">
    <oddFooter>&amp;Llevelező tanterv&amp;R&amp;P/&amp;N</oddFooter>
  </headerFooter>
  <rowBreaks count="1" manualBreakCount="1">
    <brk id="46" max="46" man="1"/>
  </rowBreaks>
  <ignoredErrors>
    <ignoredError sqref="D18:E18 D26:E26 D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2008-04-15T15:42:25Z</cp:lastPrinted>
  <dcterms:created xsi:type="dcterms:W3CDTF">2006-03-29T07:49:40Z</dcterms:created>
  <dcterms:modified xsi:type="dcterms:W3CDTF">2008-05-20T10:08:42Z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