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4170" activeTab="0"/>
  </bookViews>
  <sheets>
    <sheet name="gépész" sheetId="1" r:id="rId1"/>
    <sheet name="elektronikai" sheetId="2" r:id="rId2"/>
  </sheets>
  <definedNames>
    <definedName name="_xlnm.Print_Titles" localSheetId="0">'gépész'!$1:$4</definedName>
    <definedName name="_xlnm.Print_Area" localSheetId="0">'gépész'!$A$1:$AT$81</definedName>
  </definedNames>
  <calcPr fullCalcOnLoad="1"/>
</workbook>
</file>

<file path=xl/sharedStrings.xml><?xml version="1.0" encoding="utf-8"?>
<sst xmlns="http://schemas.openxmlformats.org/spreadsheetml/2006/main" count="520" uniqueCount="255">
  <si>
    <t>Tantárgyak</t>
  </si>
  <si>
    <t>Félév, heti óraszám, számonkérés módja, kreditpont</t>
  </si>
  <si>
    <t>1.</t>
  </si>
  <si>
    <t>2.</t>
  </si>
  <si>
    <t>3.</t>
  </si>
  <si>
    <t>4.</t>
  </si>
  <si>
    <t>5.</t>
  </si>
  <si>
    <t>6.</t>
  </si>
  <si>
    <t>7.</t>
  </si>
  <si>
    <t>Össz. óra</t>
  </si>
  <si>
    <t>Kredit pont</t>
  </si>
  <si>
    <t>Kémia</t>
  </si>
  <si>
    <t>Mechanikai gyakorlatok</t>
  </si>
  <si>
    <t>Általános géptan</t>
  </si>
  <si>
    <t>Természettudományi alapism.</t>
  </si>
  <si>
    <t>Alkalmazott szociológia</t>
  </si>
  <si>
    <t>Kommunikáció</t>
  </si>
  <si>
    <t>Gazdasági és humán ismeretek</t>
  </si>
  <si>
    <t>CAD technika</t>
  </si>
  <si>
    <t>Mechatronika alapjai</t>
  </si>
  <si>
    <t>Méréstechnika</t>
  </si>
  <si>
    <t>Irányítástechnika</t>
  </si>
  <si>
    <t>Minőségbiztosítás</t>
  </si>
  <si>
    <t>Logisztikai alapismeretek</t>
  </si>
  <si>
    <t>Biztonságtechnika, ergonómia</t>
  </si>
  <si>
    <t>Informatika alapjai labor</t>
  </si>
  <si>
    <t>Forgácsolástechnológia alapjai</t>
  </si>
  <si>
    <t>Szakmai törzsanyag - műszaki</t>
  </si>
  <si>
    <t>Szakmai törzsanyag - pedagógiai</t>
  </si>
  <si>
    <t>Szakmai törzsanyag - összesen</t>
  </si>
  <si>
    <t>Alakítástechnológia és gépei</t>
  </si>
  <si>
    <t>Kötéstechnológia</t>
  </si>
  <si>
    <t>Forg. techn. és szerszámai</t>
  </si>
  <si>
    <t>Gépipari minőség-ellenőrzés</t>
  </si>
  <si>
    <t>Számítógépes gyártás</t>
  </si>
  <si>
    <t>Gyártóberend. és rendszerek</t>
  </si>
  <si>
    <t>Diff. szakm. tana. - műszaki</t>
  </si>
  <si>
    <t>Felnőttek szakképzése</t>
  </si>
  <si>
    <t>Felzárkóztatás</t>
  </si>
  <si>
    <t>Diff. szakm. tana. - pedagógiai</t>
  </si>
  <si>
    <t>Diff. szakm. tana. - összesen</t>
  </si>
  <si>
    <t>Összes tantervi óra:</t>
  </si>
  <si>
    <t>Összes kreditpont:</t>
  </si>
  <si>
    <t>Levelező tagozat</t>
  </si>
  <si>
    <t>Kód</t>
  </si>
  <si>
    <t>v</t>
  </si>
  <si>
    <t>ea</t>
  </si>
  <si>
    <t>gy</t>
  </si>
  <si>
    <t>kr</t>
  </si>
  <si>
    <t>la</t>
  </si>
  <si>
    <t>kö</t>
  </si>
  <si>
    <t>f</t>
  </si>
  <si>
    <t>Félévenkénti óraszám - összesen:</t>
  </si>
  <si>
    <t>Mérnöki fizika</t>
  </si>
  <si>
    <t>Mérnöki fizikai mérések</t>
  </si>
  <si>
    <t>Matematika I</t>
  </si>
  <si>
    <t>Matematika II</t>
  </si>
  <si>
    <t>Mechanika I</t>
  </si>
  <si>
    <t>Mechanika II</t>
  </si>
  <si>
    <t>Hő- és áramlástechnika I</t>
  </si>
  <si>
    <t>Hő- és áramlástechnika II</t>
  </si>
  <si>
    <t>Közgazdaságtan I</t>
  </si>
  <si>
    <t>Közgazdaságtan II</t>
  </si>
  <si>
    <t>Vállalkozás-gazdaságtan I</t>
  </si>
  <si>
    <t>Vállalkozás-gazdaságtan II</t>
  </si>
  <si>
    <t>Szakmai gyakorlat:</t>
  </si>
  <si>
    <t>Géprajz, gépel., gépszerk. I</t>
  </si>
  <si>
    <t>Géprajz, gépel., gépszerk. II</t>
  </si>
  <si>
    <t>Anyagtudomány I</t>
  </si>
  <si>
    <t>Anyagtudomány II</t>
  </si>
  <si>
    <t>Anyagtechnológia alapjai I</t>
  </si>
  <si>
    <t>Anyagtechnológia alapjai II</t>
  </si>
  <si>
    <t>Pszichológia és szem. fejl. I</t>
  </si>
  <si>
    <t>Pszichológia és szem. fejl. II</t>
  </si>
  <si>
    <t>Neveléstan és neveléstörténet I</t>
  </si>
  <si>
    <t>Neveléstan és neveléstörténet II</t>
  </si>
  <si>
    <t>Neveléstan és neveléstörténet III</t>
  </si>
  <si>
    <t>Didaktika és oktatásszervezés I</t>
  </si>
  <si>
    <t>Didaktika és oktatásszervezés II</t>
  </si>
  <si>
    <t>Pedagógiai gyakorlat I</t>
  </si>
  <si>
    <t>Pedagógiai gyakorlat II</t>
  </si>
  <si>
    <t>GSVKG1A2LB</t>
  </si>
  <si>
    <t>GSVKG2A2LB</t>
  </si>
  <si>
    <t>GSVVG1A2LB</t>
  </si>
  <si>
    <t>GSVVG2A2LB</t>
  </si>
  <si>
    <t>BAGCA14NLB</t>
  </si>
  <si>
    <t>BAGAT11NLB</t>
  </si>
  <si>
    <t>BAGMT15NLB</t>
  </si>
  <si>
    <t>BAGMB16NLB</t>
  </si>
  <si>
    <t>BAGFA14NLB</t>
  </si>
  <si>
    <t>BAGFT15NLB</t>
  </si>
  <si>
    <t>BAGGM16NLB</t>
  </si>
  <si>
    <t>BAGSG18NLB</t>
  </si>
  <si>
    <t>BAGGR17NLB</t>
  </si>
  <si>
    <t>Informatika alapjai I</t>
  </si>
  <si>
    <t>Informatika alapjai II</t>
  </si>
  <si>
    <t>Szakmai gyak. okt. módszertana I</t>
  </si>
  <si>
    <t>Szakmai gyak. okt. módszertana II</t>
  </si>
  <si>
    <t>Karbantartás</t>
  </si>
  <si>
    <t>Környezetvédelem</t>
  </si>
  <si>
    <t>Vizsga - összesen:</t>
  </si>
  <si>
    <t>Félévközi jegy - összesen:</t>
  </si>
  <si>
    <t>Szigorlat - összesen:</t>
  </si>
  <si>
    <t>BAGAT22NLB</t>
  </si>
  <si>
    <t>BGRIA33NLB</t>
  </si>
  <si>
    <t>BAGAN14NLB</t>
  </si>
  <si>
    <t>Előtanulmányok</t>
  </si>
  <si>
    <t>BGBMI13NLB</t>
  </si>
  <si>
    <t>BGBMM13NLB</t>
  </si>
  <si>
    <t>BGBKEM2NLB</t>
  </si>
  <si>
    <t>BGBMEC1NLB</t>
  </si>
  <si>
    <t>BGBMEC2NLB</t>
  </si>
  <si>
    <t>BGBGEG1NLB</t>
  </si>
  <si>
    <t>BGBGEG2NLB</t>
  </si>
  <si>
    <t>BGRHA13NLB</t>
  </si>
  <si>
    <t>BGRHA24NLB</t>
  </si>
  <si>
    <t>BGRAG11NLB</t>
  </si>
  <si>
    <t>BGRMH13NLB</t>
  </si>
  <si>
    <t>BGRIA11NLB</t>
  </si>
  <si>
    <t>BGRIA22NLB</t>
  </si>
  <si>
    <t>BGRIT16NLB</t>
  </si>
  <si>
    <t>Szabadon választható tárgyak</t>
  </si>
  <si>
    <t>Szabadon választható I</t>
  </si>
  <si>
    <t>Szabadon választható II</t>
  </si>
  <si>
    <t>Szabadon választható III</t>
  </si>
  <si>
    <t>Szabadon választható IV</t>
  </si>
  <si>
    <t>12 hét</t>
  </si>
  <si>
    <t>BGRLG15NLB</t>
  </si>
  <si>
    <t>BAGAN25NLB</t>
  </si>
  <si>
    <t>BAGAT16NLB</t>
  </si>
  <si>
    <t>BGRKA17NLB</t>
  </si>
  <si>
    <t>BGBKM17NLB</t>
  </si>
  <si>
    <t>BAGKT16NLB</t>
  </si>
  <si>
    <t>BGBBE18NLB</t>
  </si>
  <si>
    <t>2, 7</t>
  </si>
  <si>
    <t>BSc Műszaki szakoktató, gépészeti szakirány</t>
  </si>
  <si>
    <t>KMEMA1VMLB</t>
  </si>
  <si>
    <t>Matematika I.</t>
  </si>
  <si>
    <t>KMEMA2VMLB</t>
  </si>
  <si>
    <t>Matematika II.</t>
  </si>
  <si>
    <t>KMEMA3VMLB</t>
  </si>
  <si>
    <t xml:space="preserve">Matematika III. </t>
  </si>
  <si>
    <t>KMEMF11MLB</t>
  </si>
  <si>
    <t xml:space="preserve">Műszaki fizika </t>
  </si>
  <si>
    <t>KMEMF12MLB</t>
  </si>
  <si>
    <t>Műszaki fizika mérések</t>
  </si>
  <si>
    <t>KMAIA11VMLB</t>
  </si>
  <si>
    <t>Informatika  I.</t>
  </si>
  <si>
    <t>KMAIA12VMLB</t>
  </si>
  <si>
    <t xml:space="preserve">Informatika I. laboratórium </t>
  </si>
  <si>
    <t>8.</t>
  </si>
  <si>
    <t>KMAIA21MLB</t>
  </si>
  <si>
    <t>Informatika II.</t>
  </si>
  <si>
    <t>KMAIA22MLB</t>
  </si>
  <si>
    <t xml:space="preserve">Informatika II. laboratórium </t>
  </si>
  <si>
    <t>10.</t>
  </si>
  <si>
    <t>KMEVR11MLB</t>
  </si>
  <si>
    <t xml:space="preserve">Villamosipari anyagismeret </t>
  </si>
  <si>
    <t>KMEVR12MLB</t>
  </si>
  <si>
    <t xml:space="preserve">Villamosipari anyagismeret laboratórium </t>
  </si>
  <si>
    <t>KMEMI11MLB</t>
  </si>
  <si>
    <t xml:space="preserve">Biztonságtechnika, környezetvédelem </t>
  </si>
  <si>
    <t>GGMKG11MLB</t>
  </si>
  <si>
    <t>Közgazdaságtan I.</t>
  </si>
  <si>
    <t>GGMKG22MLB</t>
  </si>
  <si>
    <t>Közgazdaságtan II.</t>
  </si>
  <si>
    <t>GSVVÁ11MLB</t>
  </si>
  <si>
    <t>Vállalkozás gazdaságtan I.</t>
  </si>
  <si>
    <t>GSVVÁ12MLB</t>
  </si>
  <si>
    <t>Vállalkozás gazdaságtan II.</t>
  </si>
  <si>
    <t>KHTVT11MLB</t>
  </si>
  <si>
    <t>Villamosságtan I.</t>
  </si>
  <si>
    <t>KHTVT12MLB</t>
  </si>
  <si>
    <t>Villamosságtan II.</t>
  </si>
  <si>
    <t>KHTVT21MLB</t>
  </si>
  <si>
    <t>Villamosságtan III.</t>
  </si>
  <si>
    <t>KMAPR11MLB</t>
  </si>
  <si>
    <t xml:space="preserve">Programozás </t>
  </si>
  <si>
    <t>KMAPR12MLB</t>
  </si>
  <si>
    <t>Programozás  laboratórium I.</t>
  </si>
  <si>
    <t>KMAPR22MLB</t>
  </si>
  <si>
    <t>Programozás  laboratórium II.</t>
  </si>
  <si>
    <t xml:space="preserve">Műszaki dokumentáció </t>
  </si>
  <si>
    <t>KMAMT11MLB</t>
  </si>
  <si>
    <t>Méréstechnika I.</t>
  </si>
  <si>
    <t>KMAMT21MLB</t>
  </si>
  <si>
    <t>Méréstechnika II.</t>
  </si>
  <si>
    <t>KMEDT11MLB</t>
  </si>
  <si>
    <t>Digitális technika I.</t>
  </si>
  <si>
    <t>KMEDT21MLB</t>
  </si>
  <si>
    <t>Digitális technika II.</t>
  </si>
  <si>
    <t>KMEDT31MLB</t>
  </si>
  <si>
    <t>Digitális technika laboratórium</t>
  </si>
  <si>
    <t>KMEEL11MLB</t>
  </si>
  <si>
    <t>Elektronika I.</t>
  </si>
  <si>
    <t>KMEEL21MLB</t>
  </si>
  <si>
    <t>Elektronika II.</t>
  </si>
  <si>
    <t>KHTHI11MLB</t>
  </si>
  <si>
    <t>Hiradástechnika I.</t>
  </si>
  <si>
    <t>KHTHI12MLB</t>
  </si>
  <si>
    <t>Hiradástechnika laboratórium</t>
  </si>
  <si>
    <t>KMAIT11MLB</t>
  </si>
  <si>
    <t>Irányítástechnika I.</t>
  </si>
  <si>
    <t>KMAIT12MLB</t>
  </si>
  <si>
    <t>Irányítástechnika laboratórium</t>
  </si>
  <si>
    <t>KVEVE11MLB</t>
  </si>
  <si>
    <t>Villamos energetika I.</t>
  </si>
  <si>
    <t>KVEVE12MLB</t>
  </si>
  <si>
    <t>Villamos energetika laboratórium</t>
  </si>
  <si>
    <t>KMEAH11MLB</t>
  </si>
  <si>
    <t>Analóg áramköri rendszerek</t>
  </si>
  <si>
    <t>KMEMR11MLB</t>
  </si>
  <si>
    <t>Digitális rendszerek</t>
  </si>
  <si>
    <t>KMEER11MLB</t>
  </si>
  <si>
    <t>Elektronikai rendszerek</t>
  </si>
  <si>
    <t>KHTHI31MLB</t>
  </si>
  <si>
    <t>Hiradástechnika III.</t>
  </si>
  <si>
    <t>KMAAT11MLB</t>
  </si>
  <si>
    <t>Automatizálás I.</t>
  </si>
  <si>
    <t>KMAAT12MLB</t>
  </si>
  <si>
    <t>Automatizálás II.</t>
  </si>
  <si>
    <t>KMECA11MLB</t>
  </si>
  <si>
    <t>CAD ismeretek</t>
  </si>
  <si>
    <t>Szakdolgozat</t>
  </si>
  <si>
    <t>4.#</t>
  </si>
  <si>
    <t>6.#</t>
  </si>
  <si>
    <t>7., 8.#</t>
  </si>
  <si>
    <t>Megjegyzés:</t>
  </si>
  <si>
    <t>A # karakterrel jelölt tárgyakat párhuzamosan is fel lehet venni.</t>
  </si>
  <si>
    <t>TMPAS11NLB</t>
  </si>
  <si>
    <t>TMPKO11NLB</t>
  </si>
  <si>
    <t>TMPPS11NLB</t>
  </si>
  <si>
    <t>TMPPS22NLB</t>
  </si>
  <si>
    <t>TMPNT11NLB</t>
  </si>
  <si>
    <t>TMPNT22NLB</t>
  </si>
  <si>
    <t>TMPNT31NLB</t>
  </si>
  <si>
    <t>TMPDO12NLB</t>
  </si>
  <si>
    <t>TMPDO21NLB</t>
  </si>
  <si>
    <t>TMPPG12NLB</t>
  </si>
  <si>
    <t>TMPPG21NLB</t>
  </si>
  <si>
    <t>TMPFS12NLB</t>
  </si>
  <si>
    <t>TMPFE11NLB</t>
  </si>
  <si>
    <t>TMPSM11NLB</t>
  </si>
  <si>
    <t>TMPSM22NLB</t>
  </si>
  <si>
    <t>BGBMG13NLB</t>
  </si>
  <si>
    <t>TMPMA1GNLB</t>
  </si>
  <si>
    <t>TMPMA2GNLB</t>
  </si>
  <si>
    <t>BMPSK11NLB</t>
  </si>
  <si>
    <t>BSc Műszaki szakoktató, elektronikai szakirány</t>
  </si>
  <si>
    <t>* A kötelezően választható tantárgyak kínálata megegyezik a BSc levelező villamosmérnök képzés kínálatával.</t>
  </si>
  <si>
    <t>Kötelezően választható tárgy *</t>
  </si>
  <si>
    <t>Menedzsment</t>
  </si>
  <si>
    <t>GSVEME12MLB</t>
  </si>
  <si>
    <t>GSVME12MLB</t>
  </si>
  <si>
    <t>34.#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</si>
</sst>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45" xfId="0" applyFont="1" applyFill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left" vertical="center"/>
    </xf>
    <xf numFmtId="0" fontId="1" fillId="0" borderId="4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left" vertical="center"/>
    </xf>
    <xf numFmtId="0" fontId="1" fillId="0" borderId="29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49" fontId="11" fillId="0" borderId="45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/>
    </xf>
    <xf numFmtId="0" fontId="0" fillId="2" borderId="26" xfId="0" applyFill="1" applyBorder="1" applyAlignment="1">
      <alignment vertical="center"/>
    </xf>
    <xf numFmtId="0" fontId="0" fillId="2" borderId="55" xfId="0" applyFill="1" applyBorder="1" applyAlignment="1">
      <alignment vertical="center"/>
    </xf>
    <xf numFmtId="0" fontId="5" fillId="2" borderId="56" xfId="0" applyFont="1" applyFill="1" applyBorder="1" applyAlignment="1">
      <alignment horizontal="left" vertical="center"/>
    </xf>
    <xf numFmtId="0" fontId="0" fillId="2" borderId="16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3" fillId="0" borderId="4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2" fillId="2" borderId="28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3"/>
  <sheetViews>
    <sheetView tabSelected="1" zoomScale="75" zoomScaleNormal="75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140625" defaultRowHeight="12.75"/>
  <cols>
    <col min="1" max="1" width="7.421875" style="1" customWidth="1"/>
    <col min="2" max="2" width="17.7109375" style="73" bestFit="1" customWidth="1"/>
    <col min="3" max="3" width="40.8515625" style="78" bestFit="1" customWidth="1"/>
    <col min="4" max="5" width="10.7109375" style="79" customWidth="1"/>
    <col min="6" max="6" width="5.57421875" style="73" bestFit="1" customWidth="1"/>
    <col min="7" max="7" width="5.140625" style="73" bestFit="1" customWidth="1"/>
    <col min="8" max="9" width="3.8515625" style="73" bestFit="1" customWidth="1"/>
    <col min="10" max="12" width="5.140625" style="73" bestFit="1" customWidth="1"/>
    <col min="13" max="13" width="4.28125" style="73" bestFit="1" customWidth="1"/>
    <col min="14" max="14" width="3.8515625" style="73" bestFit="1" customWidth="1"/>
    <col min="15" max="16" width="5.140625" style="73" bestFit="1" customWidth="1"/>
    <col min="17" max="18" width="4.7109375" style="73" bestFit="1" customWidth="1"/>
    <col min="19" max="19" width="3.8515625" style="73" bestFit="1" customWidth="1"/>
    <col min="20" max="20" width="4.7109375" style="73" bestFit="1" customWidth="1"/>
    <col min="21" max="23" width="5.140625" style="73" bestFit="1" customWidth="1"/>
    <col min="24" max="24" width="3.8515625" style="73" bestFit="1" customWidth="1"/>
    <col min="25" max="25" width="5.140625" style="73" bestFit="1" customWidth="1"/>
    <col min="26" max="26" width="5.57421875" style="73" bestFit="1" customWidth="1"/>
    <col min="27" max="28" width="4.28125" style="73" bestFit="1" customWidth="1"/>
    <col min="29" max="29" width="3.8515625" style="73" bestFit="1" customWidth="1"/>
    <col min="30" max="30" width="5.28125" style="73" bestFit="1" customWidth="1"/>
    <col min="31" max="31" width="5.7109375" style="73" bestFit="1" customWidth="1"/>
    <col min="32" max="32" width="4.421875" style="73" bestFit="1" customWidth="1"/>
    <col min="33" max="33" width="5.28125" style="73" bestFit="1" customWidth="1"/>
    <col min="34" max="34" width="4.00390625" style="73" bestFit="1" customWidth="1"/>
    <col min="35" max="35" width="4.421875" style="73" bestFit="1" customWidth="1"/>
    <col min="36" max="36" width="4.8515625" style="73" bestFit="1" customWidth="1"/>
    <col min="37" max="37" width="4.421875" style="73" bestFit="1" customWidth="1"/>
    <col min="38" max="38" width="4.7109375" style="73" bestFit="1" customWidth="1"/>
    <col min="39" max="39" width="3.8515625" style="73" bestFit="1" customWidth="1"/>
    <col min="40" max="40" width="4.28125" style="73" bestFit="1" customWidth="1"/>
    <col min="41" max="41" width="19.00390625" style="73" customWidth="1"/>
    <col min="42" max="42" width="4.00390625" style="73" bestFit="1" customWidth="1"/>
    <col min="43" max="43" width="4.7109375" style="73" bestFit="1" customWidth="1"/>
    <col min="44" max="44" width="3.8515625" style="73" bestFit="1" customWidth="1"/>
    <col min="45" max="45" width="4.28125" style="73" bestFit="1" customWidth="1"/>
    <col min="46" max="46" width="18.00390625" style="1" customWidth="1"/>
    <col min="47" max="57" width="9.140625" style="52" customWidth="1"/>
    <col min="58" max="58" width="8.8515625" style="52" customWidth="1"/>
    <col min="59" max="16384" width="9.140625" style="52" customWidth="1"/>
  </cols>
  <sheetData>
    <row r="1" spans="1:46" ht="24" thickBot="1">
      <c r="A1" s="143" t="s">
        <v>135</v>
      </c>
      <c r="B1" s="1"/>
      <c r="C1" s="2"/>
      <c r="D1" s="25"/>
      <c r="E1" s="2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44" t="s">
        <v>43</v>
      </c>
      <c r="AP1" s="1"/>
      <c r="AQ1" s="1"/>
      <c r="AR1" s="1"/>
      <c r="AS1" s="1"/>
      <c r="AT1" s="72"/>
    </row>
    <row r="2" spans="1:46" s="74" customFormat="1" ht="15.75">
      <c r="A2" s="198"/>
      <c r="B2" s="173" t="s">
        <v>44</v>
      </c>
      <c r="C2" s="170" t="s">
        <v>0</v>
      </c>
      <c r="D2" s="195" t="s">
        <v>9</v>
      </c>
      <c r="E2" s="182" t="s">
        <v>10</v>
      </c>
      <c r="F2" s="187" t="s">
        <v>1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9"/>
      <c r="AO2" s="190" t="s">
        <v>106</v>
      </c>
      <c r="AP2" s="139"/>
      <c r="AQ2" s="140"/>
      <c r="AR2" s="140"/>
      <c r="AS2" s="140"/>
      <c r="AT2" s="141"/>
    </row>
    <row r="3" spans="1:41" s="74" customFormat="1" ht="15.75" customHeight="1">
      <c r="A3" s="199"/>
      <c r="B3" s="174"/>
      <c r="C3" s="171"/>
      <c r="D3" s="196"/>
      <c r="E3" s="183"/>
      <c r="F3" s="176" t="s">
        <v>2</v>
      </c>
      <c r="G3" s="177"/>
      <c r="H3" s="177"/>
      <c r="I3" s="177"/>
      <c r="J3" s="178"/>
      <c r="K3" s="174" t="s">
        <v>3</v>
      </c>
      <c r="L3" s="177"/>
      <c r="M3" s="177"/>
      <c r="N3" s="177"/>
      <c r="O3" s="179"/>
      <c r="P3" s="176" t="s">
        <v>4</v>
      </c>
      <c r="Q3" s="177"/>
      <c r="R3" s="177"/>
      <c r="S3" s="177"/>
      <c r="T3" s="178"/>
      <c r="U3" s="174" t="s">
        <v>5</v>
      </c>
      <c r="V3" s="177"/>
      <c r="W3" s="177"/>
      <c r="X3" s="177"/>
      <c r="Y3" s="179"/>
      <c r="Z3" s="176" t="s">
        <v>6</v>
      </c>
      <c r="AA3" s="177"/>
      <c r="AB3" s="177"/>
      <c r="AC3" s="177"/>
      <c r="AD3" s="178"/>
      <c r="AE3" s="174" t="s">
        <v>7</v>
      </c>
      <c r="AF3" s="177"/>
      <c r="AG3" s="177"/>
      <c r="AH3" s="177"/>
      <c r="AI3" s="179"/>
      <c r="AJ3" s="176" t="s">
        <v>8</v>
      </c>
      <c r="AK3" s="177"/>
      <c r="AL3" s="177"/>
      <c r="AM3" s="177"/>
      <c r="AN3" s="178"/>
      <c r="AO3" s="191"/>
    </row>
    <row r="4" spans="1:41" s="74" customFormat="1" ht="15.75" thickBot="1">
      <c r="A4" s="200"/>
      <c r="B4" s="175"/>
      <c r="C4" s="172"/>
      <c r="D4" s="197"/>
      <c r="E4" s="184"/>
      <c r="F4" s="109" t="s">
        <v>46</v>
      </c>
      <c r="G4" s="14" t="s">
        <v>47</v>
      </c>
      <c r="H4" s="14" t="s">
        <v>49</v>
      </c>
      <c r="I4" s="15" t="s">
        <v>50</v>
      </c>
      <c r="J4" s="110" t="s">
        <v>48</v>
      </c>
      <c r="K4" s="39" t="s">
        <v>46</v>
      </c>
      <c r="L4" s="14" t="s">
        <v>47</v>
      </c>
      <c r="M4" s="14" t="s">
        <v>49</v>
      </c>
      <c r="N4" s="15" t="s">
        <v>50</v>
      </c>
      <c r="O4" s="118" t="s">
        <v>48</v>
      </c>
      <c r="P4" s="109" t="s">
        <v>46</v>
      </c>
      <c r="Q4" s="14" t="s">
        <v>47</v>
      </c>
      <c r="R4" s="14" t="s">
        <v>49</v>
      </c>
      <c r="S4" s="15" t="s">
        <v>50</v>
      </c>
      <c r="T4" s="110" t="s">
        <v>48</v>
      </c>
      <c r="U4" s="39" t="s">
        <v>46</v>
      </c>
      <c r="V4" s="14" t="s">
        <v>47</v>
      </c>
      <c r="W4" s="14" t="s">
        <v>49</v>
      </c>
      <c r="X4" s="15" t="s">
        <v>50</v>
      </c>
      <c r="Y4" s="118" t="s">
        <v>48</v>
      </c>
      <c r="Z4" s="109" t="s">
        <v>46</v>
      </c>
      <c r="AA4" s="14" t="s">
        <v>47</v>
      </c>
      <c r="AB4" s="14" t="s">
        <v>49</v>
      </c>
      <c r="AC4" s="15" t="s">
        <v>50</v>
      </c>
      <c r="AD4" s="110" t="s">
        <v>48</v>
      </c>
      <c r="AE4" s="39" t="s">
        <v>46</v>
      </c>
      <c r="AF4" s="14" t="s">
        <v>47</v>
      </c>
      <c r="AG4" s="14" t="s">
        <v>49</v>
      </c>
      <c r="AH4" s="15" t="s">
        <v>50</v>
      </c>
      <c r="AI4" s="118" t="s">
        <v>48</v>
      </c>
      <c r="AJ4" s="109" t="s">
        <v>46</v>
      </c>
      <c r="AK4" s="14" t="s">
        <v>47</v>
      </c>
      <c r="AL4" s="14" t="s">
        <v>49</v>
      </c>
      <c r="AM4" s="15" t="s">
        <v>50</v>
      </c>
      <c r="AN4" s="110" t="s">
        <v>48</v>
      </c>
      <c r="AO4" s="163"/>
    </row>
    <row r="5" spans="1:41" s="75" customFormat="1" ht="15" thickBot="1">
      <c r="A5" s="164" t="s">
        <v>14</v>
      </c>
      <c r="B5" s="165"/>
      <c r="C5" s="166"/>
      <c r="D5" s="53">
        <f>SUM(D6:D16)</f>
        <v>152</v>
      </c>
      <c r="E5" s="62">
        <f>SUM(E6:E16)</f>
        <v>41</v>
      </c>
      <c r="F5" s="53">
        <f aca="true" t="shared" si="0" ref="F5:AN5">SUM(F6:F16)</f>
        <v>44</v>
      </c>
      <c r="G5" s="56">
        <f t="shared" si="0"/>
        <v>16</v>
      </c>
      <c r="H5" s="56">
        <f t="shared" si="0"/>
        <v>6</v>
      </c>
      <c r="I5" s="56">
        <f t="shared" si="0"/>
        <v>0</v>
      </c>
      <c r="J5" s="54">
        <f t="shared" si="0"/>
        <v>17</v>
      </c>
      <c r="K5" s="55">
        <f t="shared" si="0"/>
        <v>34</v>
      </c>
      <c r="L5" s="56">
        <f t="shared" si="0"/>
        <v>20</v>
      </c>
      <c r="M5" s="56">
        <f t="shared" si="0"/>
        <v>0</v>
      </c>
      <c r="N5" s="56">
        <f t="shared" si="0"/>
        <v>0</v>
      </c>
      <c r="O5" s="62">
        <f t="shared" si="0"/>
        <v>14</v>
      </c>
      <c r="P5" s="53">
        <f t="shared" si="0"/>
        <v>8</v>
      </c>
      <c r="Q5" s="56">
        <f t="shared" si="0"/>
        <v>8</v>
      </c>
      <c r="R5" s="56">
        <f t="shared" si="0"/>
        <v>0</v>
      </c>
      <c r="S5" s="56">
        <f t="shared" si="0"/>
        <v>0</v>
      </c>
      <c r="T5" s="54">
        <f t="shared" si="0"/>
        <v>5</v>
      </c>
      <c r="U5" s="55">
        <f t="shared" si="0"/>
        <v>6</v>
      </c>
      <c r="V5" s="56">
        <f t="shared" si="0"/>
        <v>0</v>
      </c>
      <c r="W5" s="56">
        <f t="shared" si="0"/>
        <v>10</v>
      </c>
      <c r="X5" s="56">
        <f t="shared" si="0"/>
        <v>0</v>
      </c>
      <c r="Y5" s="62">
        <f t="shared" si="0"/>
        <v>5</v>
      </c>
      <c r="Z5" s="53">
        <f t="shared" si="0"/>
        <v>0</v>
      </c>
      <c r="AA5" s="56">
        <f t="shared" si="0"/>
        <v>0</v>
      </c>
      <c r="AB5" s="56">
        <f t="shared" si="0"/>
        <v>0</v>
      </c>
      <c r="AC5" s="56">
        <f t="shared" si="0"/>
        <v>0</v>
      </c>
      <c r="AD5" s="54">
        <f t="shared" si="0"/>
        <v>0</v>
      </c>
      <c r="AE5" s="55">
        <f t="shared" si="0"/>
        <v>0</v>
      </c>
      <c r="AF5" s="56">
        <f t="shared" si="0"/>
        <v>0</v>
      </c>
      <c r="AG5" s="56">
        <f t="shared" si="0"/>
        <v>0</v>
      </c>
      <c r="AH5" s="56">
        <f t="shared" si="0"/>
        <v>0</v>
      </c>
      <c r="AI5" s="62">
        <f t="shared" si="0"/>
        <v>0</v>
      </c>
      <c r="AJ5" s="53">
        <f t="shared" si="0"/>
        <v>0</v>
      </c>
      <c r="AK5" s="56">
        <f t="shared" si="0"/>
        <v>0</v>
      </c>
      <c r="AL5" s="56">
        <f t="shared" si="0"/>
        <v>0</v>
      </c>
      <c r="AM5" s="56">
        <f t="shared" si="0"/>
        <v>0</v>
      </c>
      <c r="AN5" s="54">
        <f t="shared" si="0"/>
        <v>0</v>
      </c>
      <c r="AO5" s="132"/>
    </row>
    <row r="6" spans="1:41" s="74" customFormat="1" ht="15">
      <c r="A6" s="48">
        <v>1</v>
      </c>
      <c r="B6" s="16" t="s">
        <v>245</v>
      </c>
      <c r="C6" s="34" t="s">
        <v>55</v>
      </c>
      <c r="D6" s="45">
        <f>SUM(F6:H6,K6:M6,P6:R6,U6:W6,Z6:AB6,AE6:AG6,AJ6:AL6)</f>
        <v>26</v>
      </c>
      <c r="E6" s="99">
        <f>SUM(J6,O6,T6,Y6,AD6,AI6,AN6)</f>
        <v>6</v>
      </c>
      <c r="F6" s="48">
        <v>16</v>
      </c>
      <c r="G6" s="5">
        <v>10</v>
      </c>
      <c r="H6" s="5">
        <v>0</v>
      </c>
      <c r="I6" s="5" t="s">
        <v>45</v>
      </c>
      <c r="J6" s="6">
        <v>6</v>
      </c>
      <c r="K6" s="107"/>
      <c r="L6" s="12"/>
      <c r="M6" s="12"/>
      <c r="N6" s="13"/>
      <c r="O6" s="119"/>
      <c r="P6" s="128"/>
      <c r="Q6" s="12"/>
      <c r="R6" s="12"/>
      <c r="S6" s="13"/>
      <c r="T6" s="129"/>
      <c r="U6" s="107"/>
      <c r="V6" s="12"/>
      <c r="W6" s="12"/>
      <c r="X6" s="13"/>
      <c r="Y6" s="119"/>
      <c r="Z6" s="128"/>
      <c r="AA6" s="12"/>
      <c r="AB6" s="12"/>
      <c r="AC6" s="13"/>
      <c r="AD6" s="129"/>
      <c r="AE6" s="107"/>
      <c r="AF6" s="12"/>
      <c r="AG6" s="12"/>
      <c r="AH6" s="13"/>
      <c r="AI6" s="119"/>
      <c r="AJ6" s="128"/>
      <c r="AK6" s="12"/>
      <c r="AL6" s="12"/>
      <c r="AM6" s="13"/>
      <c r="AN6" s="129"/>
      <c r="AO6" s="133"/>
    </row>
    <row r="7" spans="1:41" s="51" customFormat="1" ht="14.25">
      <c r="A7" s="21">
        <v>2</v>
      </c>
      <c r="B7" s="17" t="s">
        <v>246</v>
      </c>
      <c r="C7" s="35" t="s">
        <v>56</v>
      </c>
      <c r="D7" s="45">
        <f aca="true" t="shared" si="1" ref="D7:D16">SUM(F7:H7,K7:M7,P7:R7,U7:W7,Z7:AB7,AE7:AG7,AJ7:AL7)</f>
        <v>26</v>
      </c>
      <c r="E7" s="99">
        <f aca="true" t="shared" si="2" ref="E7:E16">SUM(J7,O7,T7,Y7,AD7,AI7,AN7)</f>
        <v>7</v>
      </c>
      <c r="F7" s="21"/>
      <c r="G7" s="3"/>
      <c r="H7" s="3"/>
      <c r="I7" s="3"/>
      <c r="J7" s="7"/>
      <c r="K7" s="41">
        <v>16</v>
      </c>
      <c r="L7" s="4">
        <v>10</v>
      </c>
      <c r="M7" s="4">
        <v>0</v>
      </c>
      <c r="N7" s="4" t="s">
        <v>51</v>
      </c>
      <c r="O7" s="103">
        <v>7</v>
      </c>
      <c r="P7" s="47"/>
      <c r="Q7" s="4"/>
      <c r="R7" s="4"/>
      <c r="S7" s="4"/>
      <c r="T7" s="31"/>
      <c r="U7" s="44"/>
      <c r="V7" s="3"/>
      <c r="W7" s="3"/>
      <c r="X7" s="3"/>
      <c r="Y7" s="120"/>
      <c r="Z7" s="21"/>
      <c r="AA7" s="3"/>
      <c r="AB7" s="3"/>
      <c r="AC7" s="3"/>
      <c r="AD7" s="7"/>
      <c r="AE7" s="41"/>
      <c r="AF7" s="3"/>
      <c r="AG7" s="3"/>
      <c r="AH7" s="3"/>
      <c r="AI7" s="120"/>
      <c r="AJ7" s="21"/>
      <c r="AK7" s="3"/>
      <c r="AL7" s="3"/>
      <c r="AM7" s="3"/>
      <c r="AN7" s="7"/>
      <c r="AO7" s="134">
        <f>A6</f>
        <v>1</v>
      </c>
    </row>
    <row r="8" spans="1:41" s="51" customFormat="1" ht="14.25">
      <c r="A8" s="21">
        <v>3</v>
      </c>
      <c r="B8" s="18" t="s">
        <v>107</v>
      </c>
      <c r="C8" s="35" t="s">
        <v>53</v>
      </c>
      <c r="D8" s="45">
        <f t="shared" si="1"/>
        <v>14</v>
      </c>
      <c r="E8" s="99">
        <f t="shared" si="2"/>
        <v>4</v>
      </c>
      <c r="F8" s="21"/>
      <c r="G8" s="3"/>
      <c r="H8" s="3"/>
      <c r="I8" s="3"/>
      <c r="J8" s="7"/>
      <c r="K8" s="41">
        <v>10</v>
      </c>
      <c r="L8" s="4">
        <v>4</v>
      </c>
      <c r="M8" s="4">
        <v>0</v>
      </c>
      <c r="N8" s="4" t="s">
        <v>45</v>
      </c>
      <c r="O8" s="103">
        <v>4</v>
      </c>
      <c r="P8" s="47"/>
      <c r="Q8" s="4"/>
      <c r="R8" s="4"/>
      <c r="S8" s="4"/>
      <c r="T8" s="31"/>
      <c r="U8" s="44"/>
      <c r="V8" s="3"/>
      <c r="W8" s="3"/>
      <c r="X8" s="3"/>
      <c r="Y8" s="120"/>
      <c r="Z8" s="21"/>
      <c r="AA8" s="3"/>
      <c r="AB8" s="3"/>
      <c r="AC8" s="3"/>
      <c r="AD8" s="7"/>
      <c r="AE8" s="41"/>
      <c r="AF8" s="3"/>
      <c r="AG8" s="3"/>
      <c r="AH8" s="3"/>
      <c r="AI8" s="120"/>
      <c r="AJ8" s="21"/>
      <c r="AK8" s="3"/>
      <c r="AL8" s="3"/>
      <c r="AM8" s="3"/>
      <c r="AN8" s="7"/>
      <c r="AO8" s="134">
        <f>A6</f>
        <v>1</v>
      </c>
    </row>
    <row r="9" spans="1:41" s="51" customFormat="1" ht="14.25">
      <c r="A9" s="21">
        <v>4</v>
      </c>
      <c r="B9" s="18" t="s">
        <v>108</v>
      </c>
      <c r="C9" s="35" t="s">
        <v>54</v>
      </c>
      <c r="D9" s="45">
        <f t="shared" si="1"/>
        <v>6</v>
      </c>
      <c r="E9" s="99">
        <f t="shared" si="2"/>
        <v>2</v>
      </c>
      <c r="F9" s="21"/>
      <c r="G9" s="3"/>
      <c r="H9" s="3"/>
      <c r="I9" s="3"/>
      <c r="J9" s="7"/>
      <c r="K9" s="41"/>
      <c r="L9" s="4"/>
      <c r="M9" s="4"/>
      <c r="N9" s="4"/>
      <c r="O9" s="103"/>
      <c r="P9" s="47"/>
      <c r="Q9" s="4"/>
      <c r="R9" s="4"/>
      <c r="S9" s="4"/>
      <c r="T9" s="31"/>
      <c r="U9" s="44">
        <v>0</v>
      </c>
      <c r="V9" s="3">
        <v>0</v>
      </c>
      <c r="W9" s="3">
        <v>6</v>
      </c>
      <c r="X9" s="3" t="s">
        <v>51</v>
      </c>
      <c r="Y9" s="120">
        <v>2</v>
      </c>
      <c r="Z9" s="21"/>
      <c r="AA9" s="3"/>
      <c r="AB9" s="3"/>
      <c r="AC9" s="3"/>
      <c r="AD9" s="7"/>
      <c r="AE9" s="41"/>
      <c r="AF9" s="3"/>
      <c r="AG9" s="3"/>
      <c r="AH9" s="3"/>
      <c r="AI9" s="120"/>
      <c r="AJ9" s="21"/>
      <c r="AK9" s="3"/>
      <c r="AL9" s="3"/>
      <c r="AM9" s="3"/>
      <c r="AN9" s="7"/>
      <c r="AO9" s="134">
        <f>A6</f>
        <v>1</v>
      </c>
    </row>
    <row r="10" spans="1:41" s="51" customFormat="1" ht="14.25">
      <c r="A10" s="21">
        <v>5</v>
      </c>
      <c r="B10" s="18" t="s">
        <v>109</v>
      </c>
      <c r="C10" s="35" t="s">
        <v>11</v>
      </c>
      <c r="D10" s="45">
        <f t="shared" si="1"/>
        <v>14</v>
      </c>
      <c r="E10" s="99">
        <f t="shared" si="2"/>
        <v>4</v>
      </c>
      <c r="F10" s="21">
        <v>8</v>
      </c>
      <c r="G10" s="3">
        <v>0</v>
      </c>
      <c r="H10" s="3">
        <v>6</v>
      </c>
      <c r="I10" s="3" t="s">
        <v>51</v>
      </c>
      <c r="J10" s="7">
        <v>4</v>
      </c>
      <c r="K10" s="41"/>
      <c r="L10" s="4"/>
      <c r="M10" s="4"/>
      <c r="N10" s="4"/>
      <c r="O10" s="103"/>
      <c r="P10" s="47"/>
      <c r="Q10" s="4"/>
      <c r="R10" s="4"/>
      <c r="S10" s="4"/>
      <c r="T10" s="31"/>
      <c r="U10" s="44"/>
      <c r="V10" s="3"/>
      <c r="W10" s="3"/>
      <c r="X10" s="3"/>
      <c r="Y10" s="120"/>
      <c r="Z10" s="21"/>
      <c r="AA10" s="3"/>
      <c r="AB10" s="3"/>
      <c r="AC10" s="3"/>
      <c r="AD10" s="7"/>
      <c r="AE10" s="41"/>
      <c r="AF10" s="3"/>
      <c r="AG10" s="3"/>
      <c r="AH10" s="3"/>
      <c r="AI10" s="120"/>
      <c r="AJ10" s="21"/>
      <c r="AK10" s="3"/>
      <c r="AL10" s="3"/>
      <c r="AM10" s="3"/>
      <c r="AN10" s="7"/>
      <c r="AO10" s="134"/>
    </row>
    <row r="11" spans="1:41" s="51" customFormat="1" ht="14.25">
      <c r="A11" s="21">
        <v>6</v>
      </c>
      <c r="B11" s="18" t="s">
        <v>110</v>
      </c>
      <c r="C11" s="35" t="s">
        <v>57</v>
      </c>
      <c r="D11" s="45">
        <f t="shared" si="1"/>
        <v>14</v>
      </c>
      <c r="E11" s="99">
        <f t="shared" si="2"/>
        <v>4</v>
      </c>
      <c r="F11" s="21">
        <v>8</v>
      </c>
      <c r="G11" s="3">
        <v>6</v>
      </c>
      <c r="H11" s="3">
        <v>0</v>
      </c>
      <c r="I11" s="3" t="s">
        <v>45</v>
      </c>
      <c r="J11" s="7">
        <v>4</v>
      </c>
      <c r="K11" s="41"/>
      <c r="L11" s="4"/>
      <c r="M11" s="4"/>
      <c r="N11" s="4"/>
      <c r="O11" s="103"/>
      <c r="P11" s="47"/>
      <c r="Q11" s="4"/>
      <c r="R11" s="4"/>
      <c r="S11" s="4"/>
      <c r="T11" s="31"/>
      <c r="U11" s="44"/>
      <c r="V11" s="3"/>
      <c r="W11" s="3"/>
      <c r="X11" s="3"/>
      <c r="Y11" s="120"/>
      <c r="Z11" s="21"/>
      <c r="AA11" s="3"/>
      <c r="AB11" s="3"/>
      <c r="AC11" s="3"/>
      <c r="AD11" s="7"/>
      <c r="AE11" s="41"/>
      <c r="AF11" s="3"/>
      <c r="AG11" s="3"/>
      <c r="AH11" s="3"/>
      <c r="AI11" s="120"/>
      <c r="AJ11" s="21"/>
      <c r="AK11" s="3"/>
      <c r="AL11" s="3"/>
      <c r="AM11" s="3"/>
      <c r="AN11" s="7"/>
      <c r="AO11" s="134"/>
    </row>
    <row r="12" spans="1:41" s="51" customFormat="1" ht="14.25">
      <c r="A12" s="21">
        <v>7</v>
      </c>
      <c r="B12" s="18" t="s">
        <v>111</v>
      </c>
      <c r="C12" s="35" t="s">
        <v>58</v>
      </c>
      <c r="D12" s="45">
        <f t="shared" si="1"/>
        <v>14</v>
      </c>
      <c r="E12" s="99">
        <f t="shared" si="2"/>
        <v>3</v>
      </c>
      <c r="F12" s="21"/>
      <c r="G12" s="3"/>
      <c r="H12" s="3"/>
      <c r="I12" s="3"/>
      <c r="J12" s="7"/>
      <c r="K12" s="41">
        <v>8</v>
      </c>
      <c r="L12" s="4">
        <v>6</v>
      </c>
      <c r="M12" s="4">
        <v>0</v>
      </c>
      <c r="N12" s="4" t="s">
        <v>51</v>
      </c>
      <c r="O12" s="103">
        <v>3</v>
      </c>
      <c r="P12" s="47"/>
      <c r="Q12" s="4"/>
      <c r="R12" s="4"/>
      <c r="S12" s="4"/>
      <c r="T12" s="31"/>
      <c r="U12" s="44"/>
      <c r="V12" s="3"/>
      <c r="W12" s="3"/>
      <c r="X12" s="3"/>
      <c r="Y12" s="120"/>
      <c r="Z12" s="21"/>
      <c r="AA12" s="3"/>
      <c r="AB12" s="3"/>
      <c r="AC12" s="3"/>
      <c r="AD12" s="7"/>
      <c r="AE12" s="41"/>
      <c r="AF12" s="3"/>
      <c r="AG12" s="3"/>
      <c r="AH12" s="3"/>
      <c r="AI12" s="120"/>
      <c r="AJ12" s="21"/>
      <c r="AK12" s="3"/>
      <c r="AL12" s="3"/>
      <c r="AM12" s="3"/>
      <c r="AN12" s="7"/>
      <c r="AO12" s="134">
        <f>A11</f>
        <v>6</v>
      </c>
    </row>
    <row r="13" spans="1:41" s="51" customFormat="1" ht="14.25">
      <c r="A13" s="21">
        <v>8</v>
      </c>
      <c r="B13" s="18" t="s">
        <v>244</v>
      </c>
      <c r="C13" s="35" t="s">
        <v>12</v>
      </c>
      <c r="D13" s="45">
        <f t="shared" si="1"/>
        <v>8</v>
      </c>
      <c r="E13" s="99">
        <f t="shared" si="2"/>
        <v>2</v>
      </c>
      <c r="F13" s="21"/>
      <c r="G13" s="3"/>
      <c r="H13" s="3"/>
      <c r="I13" s="3"/>
      <c r="J13" s="7"/>
      <c r="K13" s="41"/>
      <c r="L13" s="4"/>
      <c r="M13" s="4"/>
      <c r="N13" s="4"/>
      <c r="O13" s="103"/>
      <c r="P13" s="47">
        <v>0</v>
      </c>
      <c r="Q13" s="4">
        <v>8</v>
      </c>
      <c r="R13" s="4">
        <v>0</v>
      </c>
      <c r="S13" s="4" t="s">
        <v>51</v>
      </c>
      <c r="T13" s="31">
        <v>2</v>
      </c>
      <c r="U13" s="44"/>
      <c r="V13" s="3"/>
      <c r="W13" s="3"/>
      <c r="X13" s="3"/>
      <c r="Y13" s="120"/>
      <c r="Z13" s="21"/>
      <c r="AA13" s="3"/>
      <c r="AB13" s="3"/>
      <c r="AC13" s="3"/>
      <c r="AD13" s="7"/>
      <c r="AE13" s="41"/>
      <c r="AF13" s="3"/>
      <c r="AG13" s="3"/>
      <c r="AH13" s="3"/>
      <c r="AI13" s="120"/>
      <c r="AJ13" s="21"/>
      <c r="AK13" s="3"/>
      <c r="AL13" s="3"/>
      <c r="AM13" s="3"/>
      <c r="AN13" s="7"/>
      <c r="AO13" s="134">
        <f>A12</f>
        <v>7</v>
      </c>
    </row>
    <row r="14" spans="1:41" s="51" customFormat="1" ht="14.25">
      <c r="A14" s="21">
        <v>9</v>
      </c>
      <c r="B14" s="18" t="s">
        <v>114</v>
      </c>
      <c r="C14" s="35" t="s">
        <v>59</v>
      </c>
      <c r="D14" s="45">
        <f t="shared" si="1"/>
        <v>8</v>
      </c>
      <c r="E14" s="99">
        <f t="shared" si="2"/>
        <v>3</v>
      </c>
      <c r="F14" s="21"/>
      <c r="G14" s="3"/>
      <c r="H14" s="3"/>
      <c r="I14" s="3"/>
      <c r="J14" s="7"/>
      <c r="K14" s="41"/>
      <c r="L14" s="3"/>
      <c r="M14" s="3"/>
      <c r="N14" s="3"/>
      <c r="O14" s="120"/>
      <c r="P14" s="21">
        <v>8</v>
      </c>
      <c r="Q14" s="3">
        <v>0</v>
      </c>
      <c r="R14" s="3">
        <v>0</v>
      </c>
      <c r="S14" s="3" t="s">
        <v>51</v>
      </c>
      <c r="T14" s="7">
        <v>3</v>
      </c>
      <c r="U14" s="44"/>
      <c r="V14" s="4"/>
      <c r="W14" s="4"/>
      <c r="X14" s="3"/>
      <c r="Y14" s="120"/>
      <c r="Z14" s="21"/>
      <c r="AA14" s="3"/>
      <c r="AB14" s="3"/>
      <c r="AC14" s="3"/>
      <c r="AD14" s="7"/>
      <c r="AE14" s="41"/>
      <c r="AF14" s="3"/>
      <c r="AG14" s="3"/>
      <c r="AH14" s="3"/>
      <c r="AI14" s="120"/>
      <c r="AJ14" s="21"/>
      <c r="AK14" s="3"/>
      <c r="AL14" s="3"/>
      <c r="AM14" s="3"/>
      <c r="AN14" s="7"/>
      <c r="AO14" s="134" t="s">
        <v>134</v>
      </c>
    </row>
    <row r="15" spans="1:41" s="51" customFormat="1" ht="14.25">
      <c r="A15" s="21">
        <v>10</v>
      </c>
      <c r="B15" s="18" t="s">
        <v>115</v>
      </c>
      <c r="C15" s="35" t="s">
        <v>60</v>
      </c>
      <c r="D15" s="45">
        <f t="shared" si="1"/>
        <v>10</v>
      </c>
      <c r="E15" s="99">
        <f t="shared" si="2"/>
        <v>3</v>
      </c>
      <c r="F15" s="21"/>
      <c r="G15" s="3"/>
      <c r="H15" s="3"/>
      <c r="I15" s="3"/>
      <c r="J15" s="7"/>
      <c r="K15" s="41"/>
      <c r="L15" s="3"/>
      <c r="M15" s="3"/>
      <c r="N15" s="3"/>
      <c r="O15" s="120"/>
      <c r="P15" s="21"/>
      <c r="Q15" s="3"/>
      <c r="R15" s="3"/>
      <c r="S15" s="3"/>
      <c r="T15" s="7"/>
      <c r="U15" s="44">
        <v>6</v>
      </c>
      <c r="V15" s="4">
        <v>0</v>
      </c>
      <c r="W15" s="4">
        <v>4</v>
      </c>
      <c r="X15" s="3" t="s">
        <v>45</v>
      </c>
      <c r="Y15" s="120">
        <v>3</v>
      </c>
      <c r="Z15" s="21"/>
      <c r="AA15" s="3"/>
      <c r="AB15" s="3"/>
      <c r="AC15" s="3"/>
      <c r="AD15" s="7"/>
      <c r="AE15" s="41"/>
      <c r="AF15" s="3"/>
      <c r="AG15" s="3"/>
      <c r="AH15" s="3"/>
      <c r="AI15" s="120"/>
      <c r="AJ15" s="21"/>
      <c r="AK15" s="3"/>
      <c r="AL15" s="3"/>
      <c r="AM15" s="3"/>
      <c r="AN15" s="7"/>
      <c r="AO15" s="134">
        <f>A14</f>
        <v>9</v>
      </c>
    </row>
    <row r="16" spans="1:41" s="51" customFormat="1" ht="15" thickBot="1">
      <c r="A16" s="23">
        <v>11</v>
      </c>
      <c r="B16" s="20" t="s">
        <v>116</v>
      </c>
      <c r="C16" s="36" t="s">
        <v>13</v>
      </c>
      <c r="D16" s="45">
        <f t="shared" si="1"/>
        <v>12</v>
      </c>
      <c r="E16" s="99">
        <f t="shared" si="2"/>
        <v>3</v>
      </c>
      <c r="F16" s="23">
        <v>12</v>
      </c>
      <c r="G16" s="8">
        <v>0</v>
      </c>
      <c r="H16" s="8">
        <v>0</v>
      </c>
      <c r="I16" s="8" t="s">
        <v>51</v>
      </c>
      <c r="J16" s="22">
        <v>3</v>
      </c>
      <c r="K16" s="42"/>
      <c r="L16" s="8"/>
      <c r="M16" s="8"/>
      <c r="N16" s="8"/>
      <c r="O16" s="121"/>
      <c r="P16" s="23"/>
      <c r="Q16" s="8"/>
      <c r="R16" s="8"/>
      <c r="S16" s="8"/>
      <c r="T16" s="22"/>
      <c r="U16" s="42"/>
      <c r="V16" s="8"/>
      <c r="W16" s="8"/>
      <c r="X16" s="8"/>
      <c r="Y16" s="121"/>
      <c r="Z16" s="23"/>
      <c r="AA16" s="8"/>
      <c r="AB16" s="8"/>
      <c r="AC16" s="8"/>
      <c r="AD16" s="22"/>
      <c r="AE16" s="42"/>
      <c r="AF16" s="8"/>
      <c r="AG16" s="8"/>
      <c r="AH16" s="8"/>
      <c r="AI16" s="121"/>
      <c r="AJ16" s="23"/>
      <c r="AK16" s="8"/>
      <c r="AL16" s="8"/>
      <c r="AM16" s="8"/>
      <c r="AN16" s="22"/>
      <c r="AO16" s="135"/>
    </row>
    <row r="17" spans="1:41" s="75" customFormat="1" ht="15" thickBot="1">
      <c r="A17" s="164" t="s">
        <v>17</v>
      </c>
      <c r="B17" s="165"/>
      <c r="C17" s="166"/>
      <c r="D17" s="53">
        <f aca="true" t="shared" si="3" ref="D17:AN17">SUM(D18:D24)</f>
        <v>61</v>
      </c>
      <c r="E17" s="62">
        <f t="shared" si="3"/>
        <v>16</v>
      </c>
      <c r="F17" s="53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4">
        <f t="shared" si="3"/>
        <v>0</v>
      </c>
      <c r="K17" s="55">
        <f t="shared" si="3"/>
        <v>0</v>
      </c>
      <c r="L17" s="56">
        <f t="shared" si="3"/>
        <v>0</v>
      </c>
      <c r="M17" s="56">
        <f t="shared" si="3"/>
        <v>0</v>
      </c>
      <c r="N17" s="56">
        <f t="shared" si="3"/>
        <v>0</v>
      </c>
      <c r="O17" s="62">
        <f t="shared" si="3"/>
        <v>0</v>
      </c>
      <c r="P17" s="53">
        <f t="shared" si="3"/>
        <v>8</v>
      </c>
      <c r="Q17" s="56">
        <f t="shared" si="3"/>
        <v>0</v>
      </c>
      <c r="R17" s="56">
        <f t="shared" si="3"/>
        <v>10</v>
      </c>
      <c r="S17" s="56">
        <f t="shared" si="3"/>
        <v>0</v>
      </c>
      <c r="T17" s="54">
        <f t="shared" si="3"/>
        <v>5</v>
      </c>
      <c r="U17" s="55">
        <f t="shared" si="3"/>
        <v>16</v>
      </c>
      <c r="V17" s="56">
        <f t="shared" si="3"/>
        <v>0</v>
      </c>
      <c r="W17" s="56">
        <f t="shared" si="3"/>
        <v>0</v>
      </c>
      <c r="X17" s="56">
        <f t="shared" si="3"/>
        <v>0</v>
      </c>
      <c r="Y17" s="62">
        <f t="shared" si="3"/>
        <v>4</v>
      </c>
      <c r="Z17" s="53">
        <f t="shared" si="3"/>
        <v>16</v>
      </c>
      <c r="AA17" s="56">
        <f t="shared" si="3"/>
        <v>3</v>
      </c>
      <c r="AB17" s="56">
        <f t="shared" si="3"/>
        <v>0</v>
      </c>
      <c r="AC17" s="56">
        <f t="shared" si="3"/>
        <v>0</v>
      </c>
      <c r="AD17" s="54">
        <f t="shared" si="3"/>
        <v>5</v>
      </c>
      <c r="AE17" s="55">
        <f t="shared" si="3"/>
        <v>4</v>
      </c>
      <c r="AF17" s="56">
        <f t="shared" si="3"/>
        <v>4</v>
      </c>
      <c r="AG17" s="56">
        <f t="shared" si="3"/>
        <v>0</v>
      </c>
      <c r="AH17" s="56">
        <f t="shared" si="3"/>
        <v>0</v>
      </c>
      <c r="AI17" s="62">
        <f t="shared" si="3"/>
        <v>2</v>
      </c>
      <c r="AJ17" s="53">
        <f t="shared" si="3"/>
        <v>0</v>
      </c>
      <c r="AK17" s="56">
        <f t="shared" si="3"/>
        <v>0</v>
      </c>
      <c r="AL17" s="56">
        <f t="shared" si="3"/>
        <v>0</v>
      </c>
      <c r="AM17" s="56">
        <f t="shared" si="3"/>
        <v>0</v>
      </c>
      <c r="AN17" s="54">
        <f t="shared" si="3"/>
        <v>0</v>
      </c>
      <c r="AO17" s="132"/>
    </row>
    <row r="18" spans="1:41" s="51" customFormat="1" ht="14.25">
      <c r="A18" s="48">
        <v>12</v>
      </c>
      <c r="B18" s="19" t="s">
        <v>81</v>
      </c>
      <c r="C18" s="34" t="s">
        <v>61</v>
      </c>
      <c r="D18" s="45">
        <f aca="true" t="shared" si="4" ref="D18:D24">SUM(F18:H18,K18:M18,P18:R18,U18:W18,Z18:AB18,AE18:AG18,AJ18:AL18)</f>
        <v>8</v>
      </c>
      <c r="E18" s="99">
        <f aca="true" t="shared" si="5" ref="E18:E24">SUM(J18,O18,T18,Y18,AD18,AI18,AN18)</f>
        <v>2</v>
      </c>
      <c r="F18" s="48"/>
      <c r="G18" s="5"/>
      <c r="H18" s="5"/>
      <c r="I18" s="5"/>
      <c r="J18" s="6"/>
      <c r="K18" s="40"/>
      <c r="L18" s="5"/>
      <c r="M18" s="5"/>
      <c r="N18" s="5"/>
      <c r="O18" s="122"/>
      <c r="P18" s="48">
        <v>8</v>
      </c>
      <c r="Q18" s="5">
        <v>0</v>
      </c>
      <c r="R18" s="5">
        <v>0</v>
      </c>
      <c r="S18" s="5" t="s">
        <v>45</v>
      </c>
      <c r="T18" s="6">
        <v>2</v>
      </c>
      <c r="U18" s="40"/>
      <c r="V18" s="5"/>
      <c r="W18" s="29"/>
      <c r="X18" s="29"/>
      <c r="Y18" s="123"/>
      <c r="Z18" s="77"/>
      <c r="AA18" s="29"/>
      <c r="AB18" s="29"/>
      <c r="AC18" s="29"/>
      <c r="AD18" s="33"/>
      <c r="AE18" s="43"/>
      <c r="AF18" s="29"/>
      <c r="AG18" s="29"/>
      <c r="AH18" s="29"/>
      <c r="AI18" s="123"/>
      <c r="AJ18" s="77"/>
      <c r="AK18" s="29"/>
      <c r="AL18" s="29"/>
      <c r="AM18" s="29"/>
      <c r="AN18" s="33"/>
      <c r="AO18" s="133"/>
    </row>
    <row r="19" spans="1:41" s="51" customFormat="1" ht="14.25">
      <c r="A19" s="21">
        <v>13</v>
      </c>
      <c r="B19" s="19" t="s">
        <v>82</v>
      </c>
      <c r="C19" s="34" t="s">
        <v>62</v>
      </c>
      <c r="D19" s="45">
        <f t="shared" si="4"/>
        <v>8</v>
      </c>
      <c r="E19" s="99">
        <f t="shared" si="5"/>
        <v>2</v>
      </c>
      <c r="F19" s="48"/>
      <c r="G19" s="5"/>
      <c r="H19" s="5"/>
      <c r="I19" s="5"/>
      <c r="J19" s="6"/>
      <c r="K19" s="40"/>
      <c r="L19" s="5"/>
      <c r="M19" s="5"/>
      <c r="N19" s="5"/>
      <c r="O19" s="122"/>
      <c r="P19" s="48"/>
      <c r="Q19" s="5"/>
      <c r="R19" s="5"/>
      <c r="S19" s="5"/>
      <c r="T19" s="6"/>
      <c r="U19" s="40">
        <v>8</v>
      </c>
      <c r="V19" s="5">
        <v>0</v>
      </c>
      <c r="W19" s="29">
        <v>0</v>
      </c>
      <c r="X19" s="29" t="s">
        <v>45</v>
      </c>
      <c r="Y19" s="123">
        <v>2</v>
      </c>
      <c r="Z19" s="77"/>
      <c r="AA19" s="29"/>
      <c r="AB19" s="29"/>
      <c r="AC19" s="29"/>
      <c r="AD19" s="33"/>
      <c r="AE19" s="43"/>
      <c r="AF19" s="29"/>
      <c r="AG19" s="29"/>
      <c r="AH19" s="29"/>
      <c r="AI19" s="123"/>
      <c r="AJ19" s="77"/>
      <c r="AK19" s="29"/>
      <c r="AL19" s="29"/>
      <c r="AM19" s="29"/>
      <c r="AN19" s="33"/>
      <c r="AO19" s="134">
        <f>A18</f>
        <v>12</v>
      </c>
    </row>
    <row r="20" spans="1:41" s="51" customFormat="1" ht="14.25">
      <c r="A20" s="48">
        <v>14</v>
      </c>
      <c r="B20" s="18" t="s">
        <v>83</v>
      </c>
      <c r="C20" s="35" t="s">
        <v>63</v>
      </c>
      <c r="D20" s="45">
        <f t="shared" si="4"/>
        <v>8</v>
      </c>
      <c r="E20" s="99">
        <f t="shared" si="5"/>
        <v>2</v>
      </c>
      <c r="F20" s="21"/>
      <c r="G20" s="3"/>
      <c r="H20" s="3"/>
      <c r="I20" s="3"/>
      <c r="J20" s="7"/>
      <c r="K20" s="41"/>
      <c r="L20" s="3"/>
      <c r="M20" s="3"/>
      <c r="N20" s="3"/>
      <c r="O20" s="120"/>
      <c r="P20" s="21"/>
      <c r="Q20" s="3"/>
      <c r="R20" s="3"/>
      <c r="S20" s="3"/>
      <c r="T20" s="7"/>
      <c r="U20" s="41">
        <v>8</v>
      </c>
      <c r="V20" s="3">
        <v>0</v>
      </c>
      <c r="W20" s="4">
        <v>0</v>
      </c>
      <c r="X20" s="4" t="s">
        <v>51</v>
      </c>
      <c r="Y20" s="103">
        <v>2</v>
      </c>
      <c r="Z20" s="47"/>
      <c r="AA20" s="4"/>
      <c r="AB20" s="4"/>
      <c r="AC20" s="4"/>
      <c r="AD20" s="31"/>
      <c r="AE20" s="44"/>
      <c r="AF20" s="4"/>
      <c r="AG20" s="4"/>
      <c r="AH20" s="4"/>
      <c r="AI20" s="103"/>
      <c r="AJ20" s="47"/>
      <c r="AK20" s="4"/>
      <c r="AL20" s="4"/>
      <c r="AM20" s="4"/>
      <c r="AN20" s="31"/>
      <c r="AO20" s="134">
        <f>A18</f>
        <v>12</v>
      </c>
    </row>
    <row r="21" spans="1:41" s="51" customFormat="1" ht="14.25">
      <c r="A21" s="21">
        <v>15</v>
      </c>
      <c r="B21" s="18" t="s">
        <v>84</v>
      </c>
      <c r="C21" s="35" t="s">
        <v>64</v>
      </c>
      <c r="D21" s="45">
        <f t="shared" si="4"/>
        <v>10</v>
      </c>
      <c r="E21" s="99">
        <f t="shared" si="5"/>
        <v>2</v>
      </c>
      <c r="F21" s="21"/>
      <c r="G21" s="3"/>
      <c r="H21" s="3"/>
      <c r="I21" s="3"/>
      <c r="J21" s="7"/>
      <c r="K21" s="41"/>
      <c r="L21" s="3"/>
      <c r="M21" s="3"/>
      <c r="N21" s="3"/>
      <c r="O21" s="120"/>
      <c r="P21" s="21"/>
      <c r="Q21" s="3"/>
      <c r="R21" s="3"/>
      <c r="S21" s="3"/>
      <c r="T21" s="7"/>
      <c r="U21" s="41"/>
      <c r="V21" s="3"/>
      <c r="W21" s="4"/>
      <c r="X21" s="4"/>
      <c r="Y21" s="103"/>
      <c r="Z21" s="47">
        <v>10</v>
      </c>
      <c r="AA21" s="4">
        <v>0</v>
      </c>
      <c r="AB21" s="4">
        <v>0</v>
      </c>
      <c r="AC21" s="4" t="s">
        <v>45</v>
      </c>
      <c r="AD21" s="31">
        <v>2</v>
      </c>
      <c r="AE21" s="44"/>
      <c r="AF21" s="4"/>
      <c r="AG21" s="4"/>
      <c r="AH21" s="4"/>
      <c r="AI21" s="103"/>
      <c r="AJ21" s="47"/>
      <c r="AK21" s="4"/>
      <c r="AL21" s="4"/>
      <c r="AM21" s="4"/>
      <c r="AN21" s="31"/>
      <c r="AO21" s="134">
        <f>A20</f>
        <v>14</v>
      </c>
    </row>
    <row r="22" spans="1:41" s="51" customFormat="1" ht="14.25">
      <c r="A22" s="76">
        <v>16</v>
      </c>
      <c r="B22" s="20" t="s">
        <v>252</v>
      </c>
      <c r="C22" s="36" t="s">
        <v>251</v>
      </c>
      <c r="D22" s="45">
        <f>SUM(F22:H22,K22:M22,P22:R22,U22:W22,Z22:AB22,AE22:AG22,AJ22:AL22)</f>
        <v>8</v>
      </c>
      <c r="E22" s="99">
        <f>SUM(J22,O22,T22,Y22,AD22,AI22,AN22)</f>
        <v>2</v>
      </c>
      <c r="F22" s="23"/>
      <c r="G22" s="8"/>
      <c r="H22" s="8"/>
      <c r="I22" s="8"/>
      <c r="J22" s="22"/>
      <c r="K22" s="42"/>
      <c r="L22" s="8"/>
      <c r="M22" s="8"/>
      <c r="N22" s="8"/>
      <c r="O22" s="121"/>
      <c r="P22" s="23"/>
      <c r="Q22" s="8"/>
      <c r="R22" s="8"/>
      <c r="S22" s="8"/>
      <c r="T22" s="22"/>
      <c r="U22" s="42"/>
      <c r="V22" s="8"/>
      <c r="W22" s="9"/>
      <c r="X22" s="9"/>
      <c r="Y22" s="124"/>
      <c r="Z22" s="130"/>
      <c r="AA22" s="9"/>
      <c r="AB22" s="9"/>
      <c r="AC22" s="9"/>
      <c r="AD22" s="131"/>
      <c r="AE22" s="127">
        <v>4</v>
      </c>
      <c r="AF22" s="9">
        <v>4</v>
      </c>
      <c r="AG22" s="9">
        <v>0</v>
      </c>
      <c r="AH22" s="9" t="s">
        <v>51</v>
      </c>
      <c r="AI22" s="124">
        <v>2</v>
      </c>
      <c r="AJ22" s="130"/>
      <c r="AK22" s="9"/>
      <c r="AL22" s="9"/>
      <c r="AM22" s="9"/>
      <c r="AN22" s="131"/>
      <c r="AO22" s="135">
        <v>14</v>
      </c>
    </row>
    <row r="23" spans="1:41" s="51" customFormat="1" ht="14.25">
      <c r="A23" s="48">
        <v>17</v>
      </c>
      <c r="B23" s="18" t="s">
        <v>229</v>
      </c>
      <c r="C23" s="35" t="s">
        <v>15</v>
      </c>
      <c r="D23" s="45">
        <f t="shared" si="4"/>
        <v>9</v>
      </c>
      <c r="E23" s="99">
        <f t="shared" si="5"/>
        <v>3</v>
      </c>
      <c r="F23" s="21"/>
      <c r="G23" s="3"/>
      <c r="H23" s="3"/>
      <c r="I23" s="3"/>
      <c r="J23" s="7"/>
      <c r="K23" s="41"/>
      <c r="L23" s="3"/>
      <c r="M23" s="3"/>
      <c r="N23" s="3"/>
      <c r="O23" s="120"/>
      <c r="P23" s="21"/>
      <c r="Q23" s="3"/>
      <c r="R23" s="3"/>
      <c r="S23" s="3"/>
      <c r="T23" s="7"/>
      <c r="U23" s="41"/>
      <c r="V23" s="3"/>
      <c r="W23" s="4"/>
      <c r="X23" s="4"/>
      <c r="Y23" s="103"/>
      <c r="Z23" s="47">
        <v>6</v>
      </c>
      <c r="AA23" s="4">
        <v>3</v>
      </c>
      <c r="AB23" s="4">
        <v>0</v>
      </c>
      <c r="AC23" s="4" t="s">
        <v>51</v>
      </c>
      <c r="AD23" s="31">
        <v>3</v>
      </c>
      <c r="AE23" s="44"/>
      <c r="AF23" s="4"/>
      <c r="AG23" s="4"/>
      <c r="AH23" s="4"/>
      <c r="AI23" s="103"/>
      <c r="AJ23" s="47"/>
      <c r="AK23" s="4"/>
      <c r="AL23" s="4"/>
      <c r="AM23" s="4"/>
      <c r="AN23" s="31"/>
      <c r="AO23" s="134"/>
    </row>
    <row r="24" spans="1:41" s="51" customFormat="1" ht="15" thickBot="1">
      <c r="A24" s="23">
        <v>18</v>
      </c>
      <c r="B24" s="20" t="s">
        <v>230</v>
      </c>
      <c r="C24" s="36" t="s">
        <v>16</v>
      </c>
      <c r="D24" s="45">
        <f t="shared" si="4"/>
        <v>10</v>
      </c>
      <c r="E24" s="99">
        <f t="shared" si="5"/>
        <v>3</v>
      </c>
      <c r="F24" s="23"/>
      <c r="G24" s="8"/>
      <c r="H24" s="8"/>
      <c r="I24" s="8"/>
      <c r="J24" s="22"/>
      <c r="K24" s="42"/>
      <c r="L24" s="8"/>
      <c r="M24" s="8"/>
      <c r="N24" s="8"/>
      <c r="O24" s="121"/>
      <c r="P24" s="23">
        <v>0</v>
      </c>
      <c r="Q24" s="8">
        <v>0</v>
      </c>
      <c r="R24" s="8">
        <v>10</v>
      </c>
      <c r="S24" s="8" t="s">
        <v>51</v>
      </c>
      <c r="T24" s="22">
        <v>3</v>
      </c>
      <c r="U24" s="42"/>
      <c r="V24" s="8"/>
      <c r="W24" s="9"/>
      <c r="X24" s="9"/>
      <c r="Y24" s="124"/>
      <c r="Z24" s="130"/>
      <c r="AA24" s="9"/>
      <c r="AB24" s="9"/>
      <c r="AC24" s="9"/>
      <c r="AD24" s="131"/>
      <c r="AE24" s="127"/>
      <c r="AF24" s="9"/>
      <c r="AG24" s="9"/>
      <c r="AH24" s="9"/>
      <c r="AI24" s="124"/>
      <c r="AJ24" s="130"/>
      <c r="AK24" s="9"/>
      <c r="AL24" s="9"/>
      <c r="AM24" s="9"/>
      <c r="AN24" s="131"/>
      <c r="AO24" s="135"/>
    </row>
    <row r="25" spans="1:41" s="75" customFormat="1" ht="15" thickBot="1">
      <c r="A25" s="164" t="s">
        <v>29</v>
      </c>
      <c r="B25" s="165"/>
      <c r="C25" s="166"/>
      <c r="D25" s="53">
        <f>D26+D44</f>
        <v>318</v>
      </c>
      <c r="E25" s="62">
        <f>E26+E44</f>
        <v>88</v>
      </c>
      <c r="F25" s="53"/>
      <c r="G25" s="56"/>
      <c r="H25" s="56"/>
      <c r="I25" s="56"/>
      <c r="J25" s="54"/>
      <c r="K25" s="55"/>
      <c r="L25" s="56"/>
      <c r="M25" s="56"/>
      <c r="N25" s="56"/>
      <c r="O25" s="62"/>
      <c r="P25" s="53"/>
      <c r="Q25" s="56"/>
      <c r="R25" s="56"/>
      <c r="S25" s="56"/>
      <c r="T25" s="54"/>
      <c r="U25" s="55"/>
      <c r="V25" s="56"/>
      <c r="W25" s="56"/>
      <c r="X25" s="56"/>
      <c r="Y25" s="62"/>
      <c r="Z25" s="53"/>
      <c r="AA25" s="56"/>
      <c r="AB25" s="56"/>
      <c r="AC25" s="56"/>
      <c r="AD25" s="54"/>
      <c r="AE25" s="55"/>
      <c r="AF25" s="56"/>
      <c r="AG25" s="56"/>
      <c r="AH25" s="56"/>
      <c r="AI25" s="62"/>
      <c r="AJ25" s="53"/>
      <c r="AK25" s="56"/>
      <c r="AL25" s="56"/>
      <c r="AM25" s="56"/>
      <c r="AN25" s="54"/>
      <c r="AO25" s="132"/>
    </row>
    <row r="26" spans="1:41" s="75" customFormat="1" ht="15" thickBot="1">
      <c r="A26" s="164" t="s">
        <v>27</v>
      </c>
      <c r="B26" s="165"/>
      <c r="C26" s="166"/>
      <c r="D26" s="57">
        <f>SUM(D27:D43)</f>
        <v>220</v>
      </c>
      <c r="E26" s="100">
        <f>SUM(E27:E43)</f>
        <v>59</v>
      </c>
      <c r="F26" s="57">
        <f aca="true" t="shared" si="6" ref="F26:AN26">SUM(F27:F43)</f>
        <v>32</v>
      </c>
      <c r="G26" s="60">
        <f t="shared" si="6"/>
        <v>10</v>
      </c>
      <c r="H26" s="60">
        <f t="shared" si="6"/>
        <v>4</v>
      </c>
      <c r="I26" s="60">
        <f t="shared" si="6"/>
        <v>0</v>
      </c>
      <c r="J26" s="58">
        <f t="shared" si="6"/>
        <v>12</v>
      </c>
      <c r="K26" s="59">
        <f t="shared" si="6"/>
        <v>24</v>
      </c>
      <c r="L26" s="60">
        <f t="shared" si="6"/>
        <v>14</v>
      </c>
      <c r="M26" s="60">
        <f t="shared" si="6"/>
        <v>20</v>
      </c>
      <c r="N26" s="60">
        <f t="shared" si="6"/>
        <v>0</v>
      </c>
      <c r="O26" s="100">
        <f t="shared" si="6"/>
        <v>17</v>
      </c>
      <c r="P26" s="57">
        <f t="shared" si="6"/>
        <v>26</v>
      </c>
      <c r="Q26" s="60">
        <f t="shared" si="6"/>
        <v>22</v>
      </c>
      <c r="R26" s="60">
        <f t="shared" si="6"/>
        <v>8</v>
      </c>
      <c r="S26" s="60">
        <f t="shared" si="6"/>
        <v>0</v>
      </c>
      <c r="T26" s="58">
        <f t="shared" si="6"/>
        <v>14</v>
      </c>
      <c r="U26" s="59">
        <f t="shared" si="6"/>
        <v>10</v>
      </c>
      <c r="V26" s="60">
        <f t="shared" si="6"/>
        <v>4</v>
      </c>
      <c r="W26" s="60">
        <f t="shared" si="6"/>
        <v>4</v>
      </c>
      <c r="X26" s="60">
        <f t="shared" si="6"/>
        <v>0</v>
      </c>
      <c r="Y26" s="100">
        <f t="shared" si="6"/>
        <v>5</v>
      </c>
      <c r="Z26" s="57">
        <f t="shared" si="6"/>
        <v>14</v>
      </c>
      <c r="AA26" s="60">
        <f t="shared" si="6"/>
        <v>0</v>
      </c>
      <c r="AB26" s="60">
        <f t="shared" si="6"/>
        <v>10</v>
      </c>
      <c r="AC26" s="60">
        <f t="shared" si="6"/>
        <v>0</v>
      </c>
      <c r="AD26" s="58">
        <f t="shared" si="6"/>
        <v>6</v>
      </c>
      <c r="AE26" s="59">
        <f t="shared" si="6"/>
        <v>0</v>
      </c>
      <c r="AF26" s="60">
        <f t="shared" si="6"/>
        <v>0</v>
      </c>
      <c r="AG26" s="60">
        <f t="shared" si="6"/>
        <v>0</v>
      </c>
      <c r="AH26" s="60">
        <f t="shared" si="6"/>
        <v>0</v>
      </c>
      <c r="AI26" s="100">
        <f t="shared" si="6"/>
        <v>0</v>
      </c>
      <c r="AJ26" s="57">
        <f t="shared" si="6"/>
        <v>18</v>
      </c>
      <c r="AK26" s="60">
        <f t="shared" si="6"/>
        <v>0</v>
      </c>
      <c r="AL26" s="60">
        <f t="shared" si="6"/>
        <v>0</v>
      </c>
      <c r="AM26" s="60">
        <f t="shared" si="6"/>
        <v>0</v>
      </c>
      <c r="AN26" s="58">
        <f t="shared" si="6"/>
        <v>5</v>
      </c>
      <c r="AO26" s="132"/>
    </row>
    <row r="27" spans="1:41" s="51" customFormat="1" ht="14.25">
      <c r="A27" s="48">
        <v>19</v>
      </c>
      <c r="B27" s="19" t="s">
        <v>112</v>
      </c>
      <c r="C27" s="34" t="s">
        <v>66</v>
      </c>
      <c r="D27" s="45">
        <f>SUM(F27:H27,K27:M27,P27:R27,U27:W27,Z27:AB27,AE27:AG27,AJ27:AL27)</f>
        <v>14</v>
      </c>
      <c r="E27" s="99">
        <f>SUM(J27,O27,T27,Y27,AD27,AI27,AN27)</f>
        <v>4</v>
      </c>
      <c r="F27" s="48">
        <v>8</v>
      </c>
      <c r="G27" s="5">
        <v>6</v>
      </c>
      <c r="H27" s="5">
        <v>0</v>
      </c>
      <c r="I27" s="5" t="s">
        <v>45</v>
      </c>
      <c r="J27" s="6">
        <v>4</v>
      </c>
      <c r="K27" s="40"/>
      <c r="L27" s="29"/>
      <c r="M27" s="29"/>
      <c r="N27" s="29"/>
      <c r="O27" s="123"/>
      <c r="P27" s="77"/>
      <c r="Q27" s="29"/>
      <c r="R27" s="29"/>
      <c r="S27" s="29"/>
      <c r="T27" s="33"/>
      <c r="U27" s="43"/>
      <c r="V27" s="29"/>
      <c r="W27" s="29"/>
      <c r="X27" s="29"/>
      <c r="Y27" s="123"/>
      <c r="Z27" s="77"/>
      <c r="AA27" s="29"/>
      <c r="AB27" s="29"/>
      <c r="AC27" s="29"/>
      <c r="AD27" s="33"/>
      <c r="AE27" s="43"/>
      <c r="AF27" s="29"/>
      <c r="AG27" s="29"/>
      <c r="AH27" s="29"/>
      <c r="AI27" s="123"/>
      <c r="AJ27" s="77"/>
      <c r="AK27" s="29"/>
      <c r="AL27" s="29"/>
      <c r="AM27" s="29"/>
      <c r="AN27" s="33"/>
      <c r="AO27" s="133"/>
    </row>
    <row r="28" spans="1:41" s="51" customFormat="1" ht="14.25">
      <c r="A28" s="21">
        <v>20</v>
      </c>
      <c r="B28" s="19" t="s">
        <v>113</v>
      </c>
      <c r="C28" s="34" t="s">
        <v>67</v>
      </c>
      <c r="D28" s="45">
        <f aca="true" t="shared" si="7" ref="D28:D43">SUM(F28:H28,K28:M28,P28:R28,U28:W28,Z28:AB28,AE28:AG28,AJ28:AL28)</f>
        <v>14</v>
      </c>
      <c r="E28" s="99">
        <f aca="true" t="shared" si="8" ref="E28:E43">SUM(J28,O28,T28,Y28,AD28,AI28,AN28)</f>
        <v>4</v>
      </c>
      <c r="F28" s="48"/>
      <c r="G28" s="5"/>
      <c r="H28" s="5"/>
      <c r="I28" s="5"/>
      <c r="J28" s="6"/>
      <c r="K28" s="40">
        <v>8</v>
      </c>
      <c r="L28" s="29">
        <v>6</v>
      </c>
      <c r="M28" s="29">
        <v>0</v>
      </c>
      <c r="N28" s="29" t="s">
        <v>51</v>
      </c>
      <c r="O28" s="123">
        <v>4</v>
      </c>
      <c r="P28" s="77"/>
      <c r="Q28" s="29"/>
      <c r="R28" s="29"/>
      <c r="S28" s="29"/>
      <c r="T28" s="33"/>
      <c r="U28" s="43"/>
      <c r="V28" s="29"/>
      <c r="W28" s="29"/>
      <c r="X28" s="29"/>
      <c r="Y28" s="123"/>
      <c r="Z28" s="77"/>
      <c r="AA28" s="29"/>
      <c r="AB28" s="29"/>
      <c r="AC28" s="29"/>
      <c r="AD28" s="33"/>
      <c r="AE28" s="43"/>
      <c r="AF28" s="29"/>
      <c r="AG28" s="29"/>
      <c r="AH28" s="29"/>
      <c r="AI28" s="123"/>
      <c r="AJ28" s="77"/>
      <c r="AK28" s="29"/>
      <c r="AL28" s="29"/>
      <c r="AM28" s="29"/>
      <c r="AN28" s="33"/>
      <c r="AO28" s="134">
        <f>A27</f>
        <v>19</v>
      </c>
    </row>
    <row r="29" spans="1:41" s="51" customFormat="1" ht="14.25">
      <c r="A29" s="48">
        <v>21</v>
      </c>
      <c r="B29" s="18" t="s">
        <v>85</v>
      </c>
      <c r="C29" s="35" t="s">
        <v>18</v>
      </c>
      <c r="D29" s="45">
        <f t="shared" si="7"/>
        <v>10</v>
      </c>
      <c r="E29" s="99">
        <f t="shared" si="8"/>
        <v>2</v>
      </c>
      <c r="F29" s="21"/>
      <c r="G29" s="3"/>
      <c r="H29" s="3"/>
      <c r="I29" s="3"/>
      <c r="J29" s="7"/>
      <c r="K29" s="41"/>
      <c r="L29" s="4"/>
      <c r="M29" s="4"/>
      <c r="N29" s="4"/>
      <c r="O29" s="103"/>
      <c r="P29" s="47">
        <v>0</v>
      </c>
      <c r="Q29" s="4">
        <v>10</v>
      </c>
      <c r="R29" s="4">
        <v>0</v>
      </c>
      <c r="S29" s="4" t="s">
        <v>51</v>
      </c>
      <c r="T29" s="31">
        <v>2</v>
      </c>
      <c r="U29" s="44"/>
      <c r="V29" s="4"/>
      <c r="W29" s="4"/>
      <c r="X29" s="4"/>
      <c r="Y29" s="103"/>
      <c r="Z29" s="47"/>
      <c r="AA29" s="4"/>
      <c r="AB29" s="4"/>
      <c r="AC29" s="4"/>
      <c r="AD29" s="31"/>
      <c r="AE29" s="44"/>
      <c r="AF29" s="4"/>
      <c r="AG29" s="4"/>
      <c r="AH29" s="4"/>
      <c r="AI29" s="103"/>
      <c r="AJ29" s="47"/>
      <c r="AK29" s="4"/>
      <c r="AL29" s="4"/>
      <c r="AM29" s="4"/>
      <c r="AN29" s="31"/>
      <c r="AO29" s="134">
        <f>A38</f>
        <v>30</v>
      </c>
    </row>
    <row r="30" spans="1:41" s="51" customFormat="1" ht="14.25">
      <c r="A30" s="21">
        <v>22</v>
      </c>
      <c r="B30" s="18" t="s">
        <v>86</v>
      </c>
      <c r="C30" s="35" t="s">
        <v>68</v>
      </c>
      <c r="D30" s="45">
        <f t="shared" si="7"/>
        <v>18</v>
      </c>
      <c r="E30" s="99">
        <f t="shared" si="8"/>
        <v>5</v>
      </c>
      <c r="F30" s="21">
        <v>10</v>
      </c>
      <c r="G30" s="3">
        <v>4</v>
      </c>
      <c r="H30" s="3">
        <v>4</v>
      </c>
      <c r="I30" s="3" t="s">
        <v>51</v>
      </c>
      <c r="J30" s="7">
        <v>5</v>
      </c>
      <c r="K30" s="41"/>
      <c r="L30" s="4"/>
      <c r="M30" s="4"/>
      <c r="N30" s="4"/>
      <c r="O30" s="103"/>
      <c r="P30" s="47"/>
      <c r="Q30" s="4"/>
      <c r="R30" s="4"/>
      <c r="S30" s="4"/>
      <c r="T30" s="31"/>
      <c r="U30" s="44"/>
      <c r="V30" s="4"/>
      <c r="W30" s="4"/>
      <c r="X30" s="4"/>
      <c r="Y30" s="103"/>
      <c r="Z30" s="47"/>
      <c r="AA30" s="4"/>
      <c r="AB30" s="4"/>
      <c r="AC30" s="4"/>
      <c r="AD30" s="31"/>
      <c r="AE30" s="44"/>
      <c r="AF30" s="4"/>
      <c r="AG30" s="4"/>
      <c r="AH30" s="4"/>
      <c r="AI30" s="103"/>
      <c r="AJ30" s="47"/>
      <c r="AK30" s="4"/>
      <c r="AL30" s="4"/>
      <c r="AM30" s="4"/>
      <c r="AN30" s="31"/>
      <c r="AO30" s="134"/>
    </row>
    <row r="31" spans="1:41" s="51" customFormat="1" ht="14.25">
      <c r="A31" s="48">
        <v>23</v>
      </c>
      <c r="B31" s="18" t="s">
        <v>103</v>
      </c>
      <c r="C31" s="35" t="s">
        <v>69</v>
      </c>
      <c r="D31" s="45">
        <f t="shared" si="7"/>
        <v>18</v>
      </c>
      <c r="E31" s="99">
        <f t="shared" si="8"/>
        <v>5</v>
      </c>
      <c r="F31" s="21"/>
      <c r="G31" s="3"/>
      <c r="H31" s="3"/>
      <c r="I31" s="3"/>
      <c r="J31" s="7"/>
      <c r="K31" s="41">
        <v>10</v>
      </c>
      <c r="L31" s="4">
        <v>0</v>
      </c>
      <c r="M31" s="4">
        <v>8</v>
      </c>
      <c r="N31" s="4" t="s">
        <v>45</v>
      </c>
      <c r="O31" s="103">
        <v>5</v>
      </c>
      <c r="P31" s="47"/>
      <c r="Q31" s="4"/>
      <c r="R31" s="4"/>
      <c r="S31" s="4"/>
      <c r="T31" s="31"/>
      <c r="U31" s="44"/>
      <c r="V31" s="4"/>
      <c r="W31" s="4"/>
      <c r="X31" s="4"/>
      <c r="Y31" s="103"/>
      <c r="Z31" s="47"/>
      <c r="AA31" s="4"/>
      <c r="AB31" s="4"/>
      <c r="AC31" s="4"/>
      <c r="AD31" s="31"/>
      <c r="AE31" s="44"/>
      <c r="AF31" s="4"/>
      <c r="AG31" s="4"/>
      <c r="AH31" s="4"/>
      <c r="AI31" s="103"/>
      <c r="AJ31" s="47"/>
      <c r="AK31" s="4"/>
      <c r="AL31" s="4"/>
      <c r="AM31" s="4"/>
      <c r="AN31" s="31"/>
      <c r="AO31" s="134">
        <f>A30</f>
        <v>22</v>
      </c>
    </row>
    <row r="32" spans="1:41" s="51" customFormat="1" ht="14.25">
      <c r="A32" s="21">
        <v>24</v>
      </c>
      <c r="B32" s="18" t="s">
        <v>117</v>
      </c>
      <c r="C32" s="35" t="s">
        <v>19</v>
      </c>
      <c r="D32" s="45">
        <f t="shared" si="7"/>
        <v>18</v>
      </c>
      <c r="E32" s="99">
        <f t="shared" si="8"/>
        <v>4</v>
      </c>
      <c r="F32" s="21"/>
      <c r="G32" s="3"/>
      <c r="H32" s="3"/>
      <c r="I32" s="3"/>
      <c r="J32" s="7"/>
      <c r="K32" s="41"/>
      <c r="L32" s="4"/>
      <c r="M32" s="4"/>
      <c r="N32" s="4"/>
      <c r="O32" s="103"/>
      <c r="P32" s="47">
        <v>10</v>
      </c>
      <c r="Q32" s="4">
        <v>8</v>
      </c>
      <c r="R32" s="4">
        <v>0</v>
      </c>
      <c r="S32" s="4" t="s">
        <v>45</v>
      </c>
      <c r="T32" s="31">
        <v>4</v>
      </c>
      <c r="U32" s="44"/>
      <c r="V32" s="4"/>
      <c r="W32" s="4"/>
      <c r="X32" s="4"/>
      <c r="Y32" s="103"/>
      <c r="Z32" s="47"/>
      <c r="AA32" s="4"/>
      <c r="AB32" s="4"/>
      <c r="AC32" s="4"/>
      <c r="AD32" s="31"/>
      <c r="AE32" s="44"/>
      <c r="AF32" s="4"/>
      <c r="AG32" s="4"/>
      <c r="AH32" s="4"/>
      <c r="AI32" s="103"/>
      <c r="AJ32" s="47"/>
      <c r="AK32" s="4"/>
      <c r="AL32" s="4"/>
      <c r="AM32" s="4"/>
      <c r="AN32" s="31"/>
      <c r="AO32" s="134">
        <f>A7</f>
        <v>2</v>
      </c>
    </row>
    <row r="33" spans="1:41" s="51" customFormat="1" ht="14.25">
      <c r="A33" s="48">
        <v>25</v>
      </c>
      <c r="B33" s="18" t="s">
        <v>87</v>
      </c>
      <c r="C33" s="35" t="s">
        <v>20</v>
      </c>
      <c r="D33" s="45">
        <f t="shared" si="7"/>
        <v>18</v>
      </c>
      <c r="E33" s="99">
        <f t="shared" si="8"/>
        <v>5</v>
      </c>
      <c r="F33" s="21"/>
      <c r="G33" s="3"/>
      <c r="H33" s="3"/>
      <c r="I33" s="3"/>
      <c r="J33" s="7"/>
      <c r="K33" s="41"/>
      <c r="L33" s="4"/>
      <c r="M33" s="4"/>
      <c r="N33" s="4"/>
      <c r="O33" s="103"/>
      <c r="P33" s="47"/>
      <c r="Q33" s="4"/>
      <c r="R33" s="4"/>
      <c r="S33" s="4"/>
      <c r="T33" s="31"/>
      <c r="U33" s="44">
        <v>10</v>
      </c>
      <c r="V33" s="4">
        <v>4</v>
      </c>
      <c r="W33" s="4">
        <v>4</v>
      </c>
      <c r="X33" s="4" t="s">
        <v>51</v>
      </c>
      <c r="Y33" s="103">
        <v>5</v>
      </c>
      <c r="Z33" s="47"/>
      <c r="AA33" s="4"/>
      <c r="AB33" s="4"/>
      <c r="AC33" s="4"/>
      <c r="AD33" s="31"/>
      <c r="AE33" s="44"/>
      <c r="AF33" s="4"/>
      <c r="AG33" s="4"/>
      <c r="AH33" s="4"/>
      <c r="AI33" s="103"/>
      <c r="AJ33" s="47"/>
      <c r="AK33" s="4"/>
      <c r="AL33" s="4"/>
      <c r="AM33" s="4"/>
      <c r="AN33" s="31"/>
      <c r="AO33" s="134">
        <f>A7</f>
        <v>2</v>
      </c>
    </row>
    <row r="34" spans="1:41" s="51" customFormat="1" ht="14.25">
      <c r="A34" s="21">
        <v>26</v>
      </c>
      <c r="B34" s="18" t="s">
        <v>120</v>
      </c>
      <c r="C34" s="35" t="s">
        <v>21</v>
      </c>
      <c r="D34" s="45">
        <f t="shared" si="7"/>
        <v>14</v>
      </c>
      <c r="E34" s="99">
        <f t="shared" si="8"/>
        <v>4</v>
      </c>
      <c r="F34" s="21"/>
      <c r="G34" s="3"/>
      <c r="H34" s="3"/>
      <c r="I34" s="3"/>
      <c r="J34" s="7"/>
      <c r="K34" s="41"/>
      <c r="L34" s="4"/>
      <c r="M34" s="4"/>
      <c r="N34" s="4"/>
      <c r="O34" s="103"/>
      <c r="P34" s="47"/>
      <c r="Q34" s="4"/>
      <c r="R34" s="4"/>
      <c r="S34" s="4"/>
      <c r="T34" s="31"/>
      <c r="U34" s="44"/>
      <c r="V34" s="4"/>
      <c r="W34" s="4"/>
      <c r="X34" s="4"/>
      <c r="Y34" s="103"/>
      <c r="Z34" s="47">
        <v>10</v>
      </c>
      <c r="AA34" s="4">
        <v>0</v>
      </c>
      <c r="AB34" s="4">
        <v>4</v>
      </c>
      <c r="AC34" s="4" t="s">
        <v>45</v>
      </c>
      <c r="AD34" s="31">
        <v>4</v>
      </c>
      <c r="AE34" s="44"/>
      <c r="AF34" s="4"/>
      <c r="AG34" s="4"/>
      <c r="AH34" s="4"/>
      <c r="AI34" s="103"/>
      <c r="AJ34" s="47"/>
      <c r="AK34" s="4"/>
      <c r="AL34" s="4"/>
      <c r="AM34" s="4"/>
      <c r="AN34" s="31"/>
      <c r="AO34" s="134">
        <f>A32</f>
        <v>24</v>
      </c>
    </row>
    <row r="35" spans="1:41" s="51" customFormat="1" ht="14.25">
      <c r="A35" s="48">
        <v>27</v>
      </c>
      <c r="B35" s="18" t="s">
        <v>88</v>
      </c>
      <c r="C35" s="35" t="s">
        <v>22</v>
      </c>
      <c r="D35" s="45">
        <f t="shared" si="7"/>
        <v>10</v>
      </c>
      <c r="E35" s="99">
        <f t="shared" si="8"/>
        <v>2</v>
      </c>
      <c r="F35" s="21"/>
      <c r="G35" s="3"/>
      <c r="H35" s="3"/>
      <c r="I35" s="3"/>
      <c r="J35" s="7"/>
      <c r="K35" s="41"/>
      <c r="L35" s="4"/>
      <c r="M35" s="4"/>
      <c r="N35" s="4"/>
      <c r="O35" s="103"/>
      <c r="P35" s="47"/>
      <c r="Q35" s="4"/>
      <c r="R35" s="4"/>
      <c r="S35" s="4"/>
      <c r="T35" s="31"/>
      <c r="U35" s="44"/>
      <c r="V35" s="4"/>
      <c r="W35" s="4"/>
      <c r="X35" s="4"/>
      <c r="Y35" s="103"/>
      <c r="Z35" s="47">
        <v>4</v>
      </c>
      <c r="AA35" s="4">
        <v>0</v>
      </c>
      <c r="AB35" s="4">
        <v>6</v>
      </c>
      <c r="AC35" s="4" t="s">
        <v>51</v>
      </c>
      <c r="AD35" s="31">
        <v>2</v>
      </c>
      <c r="AE35" s="44"/>
      <c r="AF35" s="4"/>
      <c r="AG35" s="4"/>
      <c r="AH35" s="4"/>
      <c r="AI35" s="103"/>
      <c r="AJ35" s="47"/>
      <c r="AK35" s="4"/>
      <c r="AL35" s="4"/>
      <c r="AM35" s="4"/>
      <c r="AN35" s="31"/>
      <c r="AO35" s="134">
        <f>A33</f>
        <v>25</v>
      </c>
    </row>
    <row r="36" spans="1:41" s="51" customFormat="1" ht="14.25">
      <c r="A36" s="21">
        <v>28</v>
      </c>
      <c r="B36" s="18" t="s">
        <v>127</v>
      </c>
      <c r="C36" s="35" t="s">
        <v>23</v>
      </c>
      <c r="D36" s="45">
        <f t="shared" si="7"/>
        <v>10</v>
      </c>
      <c r="E36" s="99">
        <f t="shared" si="8"/>
        <v>2</v>
      </c>
      <c r="F36" s="21"/>
      <c r="G36" s="3"/>
      <c r="H36" s="3"/>
      <c r="I36" s="3"/>
      <c r="J36" s="7"/>
      <c r="K36" s="41"/>
      <c r="L36" s="4"/>
      <c r="M36" s="4"/>
      <c r="N36" s="4"/>
      <c r="O36" s="103"/>
      <c r="P36" s="47"/>
      <c r="Q36" s="4"/>
      <c r="R36" s="4"/>
      <c r="S36" s="4"/>
      <c r="T36" s="31"/>
      <c r="U36" s="44"/>
      <c r="V36" s="4"/>
      <c r="W36" s="4"/>
      <c r="X36" s="4"/>
      <c r="Y36" s="103"/>
      <c r="Z36" s="47"/>
      <c r="AA36" s="4"/>
      <c r="AB36" s="4"/>
      <c r="AC36" s="4"/>
      <c r="AD36" s="31"/>
      <c r="AE36" s="44"/>
      <c r="AF36" s="4"/>
      <c r="AG36" s="4"/>
      <c r="AH36" s="4"/>
      <c r="AI36" s="103"/>
      <c r="AJ36" s="47">
        <v>10</v>
      </c>
      <c r="AK36" s="4">
        <v>0</v>
      </c>
      <c r="AL36" s="4">
        <v>0</v>
      </c>
      <c r="AM36" s="4" t="s">
        <v>51</v>
      </c>
      <c r="AN36" s="31">
        <v>2</v>
      </c>
      <c r="AO36" s="134"/>
    </row>
    <row r="37" spans="1:41" s="51" customFormat="1" ht="14.25">
      <c r="A37" s="48">
        <v>29</v>
      </c>
      <c r="B37" s="18" t="s">
        <v>133</v>
      </c>
      <c r="C37" s="35" t="s">
        <v>24</v>
      </c>
      <c r="D37" s="45">
        <f t="shared" si="7"/>
        <v>8</v>
      </c>
      <c r="E37" s="99">
        <f t="shared" si="8"/>
        <v>3</v>
      </c>
      <c r="F37" s="21"/>
      <c r="G37" s="3"/>
      <c r="H37" s="3"/>
      <c r="I37" s="3"/>
      <c r="J37" s="7"/>
      <c r="K37" s="41"/>
      <c r="L37" s="4"/>
      <c r="M37" s="4"/>
      <c r="N37" s="4"/>
      <c r="O37" s="103"/>
      <c r="P37" s="47"/>
      <c r="Q37" s="4"/>
      <c r="R37" s="4"/>
      <c r="S37" s="4"/>
      <c r="T37" s="31"/>
      <c r="U37" s="44"/>
      <c r="V37" s="4"/>
      <c r="W37" s="4"/>
      <c r="X37" s="4"/>
      <c r="Y37" s="103"/>
      <c r="Z37" s="47"/>
      <c r="AA37" s="4"/>
      <c r="AB37" s="4"/>
      <c r="AC37" s="4"/>
      <c r="AD37" s="31"/>
      <c r="AE37" s="44"/>
      <c r="AF37" s="4"/>
      <c r="AG37" s="4"/>
      <c r="AH37" s="4"/>
      <c r="AI37" s="103"/>
      <c r="AJ37" s="47">
        <v>8</v>
      </c>
      <c r="AK37" s="4">
        <v>0</v>
      </c>
      <c r="AL37" s="4">
        <v>0</v>
      </c>
      <c r="AM37" s="4" t="s">
        <v>51</v>
      </c>
      <c r="AN37" s="31">
        <v>3</v>
      </c>
      <c r="AO37" s="134">
        <f>A12</f>
        <v>7</v>
      </c>
    </row>
    <row r="38" spans="1:41" s="51" customFormat="1" ht="14.25">
      <c r="A38" s="21">
        <v>30</v>
      </c>
      <c r="B38" s="18" t="s">
        <v>118</v>
      </c>
      <c r="C38" s="35" t="s">
        <v>94</v>
      </c>
      <c r="D38" s="45">
        <f t="shared" si="7"/>
        <v>14</v>
      </c>
      <c r="E38" s="99">
        <f t="shared" si="8"/>
        <v>3</v>
      </c>
      <c r="F38" s="21">
        <v>14</v>
      </c>
      <c r="G38" s="3">
        <v>0</v>
      </c>
      <c r="H38" s="3">
        <v>0</v>
      </c>
      <c r="I38" s="3" t="s">
        <v>45</v>
      </c>
      <c r="J38" s="7">
        <v>3</v>
      </c>
      <c r="K38" s="41"/>
      <c r="L38" s="4"/>
      <c r="M38" s="4"/>
      <c r="N38" s="4"/>
      <c r="O38" s="103"/>
      <c r="P38" s="47"/>
      <c r="Q38" s="4"/>
      <c r="R38" s="4"/>
      <c r="S38" s="4"/>
      <c r="T38" s="31"/>
      <c r="U38" s="44"/>
      <c r="V38" s="4"/>
      <c r="W38" s="4"/>
      <c r="X38" s="4"/>
      <c r="Y38" s="103"/>
      <c r="Z38" s="47"/>
      <c r="AA38" s="4"/>
      <c r="AB38" s="4"/>
      <c r="AC38" s="4"/>
      <c r="AD38" s="31"/>
      <c r="AE38" s="44"/>
      <c r="AF38" s="4"/>
      <c r="AG38" s="4"/>
      <c r="AH38" s="4"/>
      <c r="AI38" s="103"/>
      <c r="AJ38" s="47"/>
      <c r="AK38" s="4"/>
      <c r="AL38" s="4"/>
      <c r="AM38" s="4"/>
      <c r="AN38" s="31"/>
      <c r="AO38" s="134"/>
    </row>
    <row r="39" spans="1:41" s="51" customFormat="1" ht="14.25">
      <c r="A39" s="48">
        <v>31</v>
      </c>
      <c r="B39" s="18" t="s">
        <v>119</v>
      </c>
      <c r="C39" s="35" t="s">
        <v>95</v>
      </c>
      <c r="D39" s="45">
        <f t="shared" si="7"/>
        <v>8</v>
      </c>
      <c r="E39" s="99">
        <f t="shared" si="8"/>
        <v>3</v>
      </c>
      <c r="F39" s="21"/>
      <c r="G39" s="3"/>
      <c r="H39" s="3"/>
      <c r="I39" s="3"/>
      <c r="J39" s="7"/>
      <c r="K39" s="41">
        <v>0</v>
      </c>
      <c r="L39" s="4">
        <v>8</v>
      </c>
      <c r="M39" s="4">
        <v>0</v>
      </c>
      <c r="N39" s="4" t="s">
        <v>45</v>
      </c>
      <c r="O39" s="103">
        <v>3</v>
      </c>
      <c r="P39" s="47"/>
      <c r="Q39" s="4"/>
      <c r="R39" s="4"/>
      <c r="S39" s="4"/>
      <c r="T39" s="31"/>
      <c r="U39" s="44"/>
      <c r="V39" s="4"/>
      <c r="W39" s="4"/>
      <c r="X39" s="4"/>
      <c r="Y39" s="103"/>
      <c r="Z39" s="47"/>
      <c r="AA39" s="4"/>
      <c r="AB39" s="4"/>
      <c r="AC39" s="4"/>
      <c r="AD39" s="31"/>
      <c r="AE39" s="44"/>
      <c r="AF39" s="4"/>
      <c r="AG39" s="4"/>
      <c r="AH39" s="4"/>
      <c r="AI39" s="103"/>
      <c r="AJ39" s="47"/>
      <c r="AK39" s="4"/>
      <c r="AL39" s="4"/>
      <c r="AM39" s="4"/>
      <c r="AN39" s="31"/>
      <c r="AO39" s="134">
        <f>A38</f>
        <v>30</v>
      </c>
    </row>
    <row r="40" spans="1:41" s="51" customFormat="1" ht="14.25">
      <c r="A40" s="21">
        <v>32</v>
      </c>
      <c r="B40" s="18" t="s">
        <v>104</v>
      </c>
      <c r="C40" s="35" t="s">
        <v>25</v>
      </c>
      <c r="D40" s="45">
        <f t="shared" si="7"/>
        <v>8</v>
      </c>
      <c r="E40" s="99">
        <f t="shared" si="8"/>
        <v>2</v>
      </c>
      <c r="F40" s="21"/>
      <c r="G40" s="3"/>
      <c r="H40" s="3"/>
      <c r="I40" s="3"/>
      <c r="J40" s="7"/>
      <c r="K40" s="41">
        <v>0</v>
      </c>
      <c r="L40" s="4">
        <v>0</v>
      </c>
      <c r="M40" s="4">
        <v>8</v>
      </c>
      <c r="N40" s="4" t="s">
        <v>51</v>
      </c>
      <c r="O40" s="103">
        <v>2</v>
      </c>
      <c r="P40" s="47"/>
      <c r="Q40" s="4"/>
      <c r="R40" s="4"/>
      <c r="S40" s="4"/>
      <c r="T40" s="31"/>
      <c r="U40" s="44"/>
      <c r="V40" s="4"/>
      <c r="W40" s="4"/>
      <c r="X40" s="4"/>
      <c r="Y40" s="103"/>
      <c r="Z40" s="47"/>
      <c r="AA40" s="4"/>
      <c r="AB40" s="4"/>
      <c r="AC40" s="4"/>
      <c r="AD40" s="31"/>
      <c r="AE40" s="44"/>
      <c r="AF40" s="4"/>
      <c r="AG40" s="4"/>
      <c r="AH40" s="4"/>
      <c r="AI40" s="103"/>
      <c r="AJ40" s="47"/>
      <c r="AK40" s="4"/>
      <c r="AL40" s="4"/>
      <c r="AM40" s="4"/>
      <c r="AN40" s="31"/>
      <c r="AO40" s="134">
        <f>A38</f>
        <v>30</v>
      </c>
    </row>
    <row r="41" spans="1:41" s="51" customFormat="1" ht="14.25">
      <c r="A41" s="48">
        <v>33</v>
      </c>
      <c r="B41" s="18" t="s">
        <v>105</v>
      </c>
      <c r="C41" s="35" t="s">
        <v>70</v>
      </c>
      <c r="D41" s="45">
        <f t="shared" si="7"/>
        <v>10</v>
      </c>
      <c r="E41" s="99">
        <f t="shared" si="8"/>
        <v>3</v>
      </c>
      <c r="F41" s="21"/>
      <c r="G41" s="3"/>
      <c r="H41" s="3"/>
      <c r="I41" s="3"/>
      <c r="J41" s="7"/>
      <c r="K41" s="41">
        <v>6</v>
      </c>
      <c r="L41" s="4">
        <v>0</v>
      </c>
      <c r="M41" s="4">
        <v>4</v>
      </c>
      <c r="N41" s="4" t="s">
        <v>51</v>
      </c>
      <c r="O41" s="103">
        <v>3</v>
      </c>
      <c r="P41" s="47"/>
      <c r="Q41" s="4"/>
      <c r="R41" s="4"/>
      <c r="S41" s="4"/>
      <c r="T41" s="31"/>
      <c r="U41" s="44"/>
      <c r="V41" s="4"/>
      <c r="W41" s="4"/>
      <c r="X41" s="4"/>
      <c r="Y41" s="103"/>
      <c r="Z41" s="47"/>
      <c r="AA41" s="4"/>
      <c r="AB41" s="4"/>
      <c r="AC41" s="4"/>
      <c r="AD41" s="31"/>
      <c r="AE41" s="44"/>
      <c r="AF41" s="4"/>
      <c r="AG41" s="4"/>
      <c r="AH41" s="4"/>
      <c r="AI41" s="103"/>
      <c r="AJ41" s="47"/>
      <c r="AK41" s="4"/>
      <c r="AL41" s="4"/>
      <c r="AM41" s="4"/>
      <c r="AN41" s="31"/>
      <c r="AO41" s="134">
        <f>A30</f>
        <v>22</v>
      </c>
    </row>
    <row r="42" spans="1:41" s="51" customFormat="1" ht="14.25">
      <c r="A42" s="21">
        <v>34</v>
      </c>
      <c r="B42" s="18" t="s">
        <v>128</v>
      </c>
      <c r="C42" s="35" t="s">
        <v>71</v>
      </c>
      <c r="D42" s="45">
        <f t="shared" si="7"/>
        <v>10</v>
      </c>
      <c r="E42" s="99">
        <f t="shared" si="8"/>
        <v>3</v>
      </c>
      <c r="F42" s="21"/>
      <c r="G42" s="3"/>
      <c r="H42" s="3"/>
      <c r="I42" s="3"/>
      <c r="J42" s="7"/>
      <c r="K42" s="41"/>
      <c r="L42" s="4"/>
      <c r="M42" s="4"/>
      <c r="N42" s="4"/>
      <c r="O42" s="103"/>
      <c r="P42" s="47">
        <v>6</v>
      </c>
      <c r="Q42" s="4">
        <v>0</v>
      </c>
      <c r="R42" s="4">
        <v>4</v>
      </c>
      <c r="S42" s="4" t="s">
        <v>51</v>
      </c>
      <c r="T42" s="31">
        <v>3</v>
      </c>
      <c r="U42" s="44"/>
      <c r="V42" s="4"/>
      <c r="W42" s="4"/>
      <c r="X42" s="4"/>
      <c r="Y42" s="103"/>
      <c r="Z42" s="47"/>
      <c r="AA42" s="4"/>
      <c r="AB42" s="4"/>
      <c r="AC42" s="4"/>
      <c r="AD42" s="31"/>
      <c r="AE42" s="44"/>
      <c r="AF42" s="4"/>
      <c r="AG42" s="4"/>
      <c r="AH42" s="4"/>
      <c r="AI42" s="103"/>
      <c r="AJ42" s="47"/>
      <c r="AK42" s="4"/>
      <c r="AL42" s="4"/>
      <c r="AM42" s="4"/>
      <c r="AN42" s="31"/>
      <c r="AO42" s="134">
        <f>A41</f>
        <v>33</v>
      </c>
    </row>
    <row r="43" spans="1:41" s="51" customFormat="1" ht="15" thickBot="1">
      <c r="A43" s="48">
        <v>35</v>
      </c>
      <c r="B43" s="20" t="s">
        <v>89</v>
      </c>
      <c r="C43" s="36" t="s">
        <v>26</v>
      </c>
      <c r="D43" s="45">
        <f t="shared" si="7"/>
        <v>18</v>
      </c>
      <c r="E43" s="99">
        <f t="shared" si="8"/>
        <v>5</v>
      </c>
      <c r="F43" s="23"/>
      <c r="G43" s="8"/>
      <c r="H43" s="8"/>
      <c r="I43" s="8"/>
      <c r="J43" s="22"/>
      <c r="K43" s="42"/>
      <c r="L43" s="9"/>
      <c r="M43" s="9"/>
      <c r="N43" s="9"/>
      <c r="O43" s="124"/>
      <c r="P43" s="130">
        <v>10</v>
      </c>
      <c r="Q43" s="9">
        <v>4</v>
      </c>
      <c r="R43" s="9">
        <v>4</v>
      </c>
      <c r="S43" s="9" t="s">
        <v>45</v>
      </c>
      <c r="T43" s="131">
        <v>5</v>
      </c>
      <c r="U43" s="127"/>
      <c r="V43" s="9"/>
      <c r="W43" s="9"/>
      <c r="X43" s="9"/>
      <c r="Y43" s="124"/>
      <c r="Z43" s="130"/>
      <c r="AA43" s="9"/>
      <c r="AB43" s="9"/>
      <c r="AC43" s="9"/>
      <c r="AD43" s="131"/>
      <c r="AE43" s="127"/>
      <c r="AF43" s="9"/>
      <c r="AG43" s="9"/>
      <c r="AH43" s="9"/>
      <c r="AI43" s="124"/>
      <c r="AJ43" s="130"/>
      <c r="AK43" s="9"/>
      <c r="AL43" s="9"/>
      <c r="AM43" s="9"/>
      <c r="AN43" s="131"/>
      <c r="AO43" s="135">
        <f>A41</f>
        <v>33</v>
      </c>
    </row>
    <row r="44" spans="1:41" s="75" customFormat="1" ht="15" thickBot="1">
      <c r="A44" s="164" t="s">
        <v>28</v>
      </c>
      <c r="B44" s="165"/>
      <c r="C44" s="166"/>
      <c r="D44" s="53">
        <f>SUM(D45:D53)</f>
        <v>98</v>
      </c>
      <c r="E44" s="62">
        <f>SUM(E45:E53)</f>
        <v>29</v>
      </c>
      <c r="F44" s="111">
        <f aca="true" t="shared" si="9" ref="F44:AN44">SUM(F45:F53)</f>
        <v>0</v>
      </c>
      <c r="G44" s="62">
        <f t="shared" si="9"/>
        <v>0</v>
      </c>
      <c r="H44" s="62">
        <f t="shared" si="9"/>
        <v>0</v>
      </c>
      <c r="I44" s="62">
        <f t="shared" si="9"/>
        <v>0</v>
      </c>
      <c r="J44" s="54">
        <f t="shared" si="9"/>
        <v>0</v>
      </c>
      <c r="K44" s="61">
        <f t="shared" si="9"/>
        <v>0</v>
      </c>
      <c r="L44" s="62">
        <f t="shared" si="9"/>
        <v>0</v>
      </c>
      <c r="M44" s="62">
        <f t="shared" si="9"/>
        <v>0</v>
      </c>
      <c r="N44" s="62">
        <f t="shared" si="9"/>
        <v>0</v>
      </c>
      <c r="O44" s="62">
        <f t="shared" si="9"/>
        <v>0</v>
      </c>
      <c r="P44" s="111">
        <f t="shared" si="9"/>
        <v>14</v>
      </c>
      <c r="Q44" s="62">
        <f t="shared" si="9"/>
        <v>0</v>
      </c>
      <c r="R44" s="62">
        <f t="shared" si="9"/>
        <v>4</v>
      </c>
      <c r="S44" s="62">
        <f t="shared" si="9"/>
        <v>0</v>
      </c>
      <c r="T44" s="54">
        <f t="shared" si="9"/>
        <v>6</v>
      </c>
      <c r="U44" s="61">
        <f t="shared" si="9"/>
        <v>20</v>
      </c>
      <c r="V44" s="62">
        <f t="shared" si="9"/>
        <v>4</v>
      </c>
      <c r="W44" s="62">
        <f t="shared" si="9"/>
        <v>8</v>
      </c>
      <c r="X44" s="62">
        <f t="shared" si="9"/>
        <v>0</v>
      </c>
      <c r="Y44" s="62">
        <f t="shared" si="9"/>
        <v>9</v>
      </c>
      <c r="Z44" s="111">
        <f t="shared" si="9"/>
        <v>12</v>
      </c>
      <c r="AA44" s="62">
        <f t="shared" si="9"/>
        <v>4</v>
      </c>
      <c r="AB44" s="62">
        <f t="shared" si="9"/>
        <v>0</v>
      </c>
      <c r="AC44" s="62">
        <f t="shared" si="9"/>
        <v>0</v>
      </c>
      <c r="AD44" s="54">
        <f t="shared" si="9"/>
        <v>4</v>
      </c>
      <c r="AE44" s="61">
        <f t="shared" si="9"/>
        <v>0</v>
      </c>
      <c r="AF44" s="62">
        <f t="shared" si="9"/>
        <v>0</v>
      </c>
      <c r="AG44" s="62">
        <f t="shared" si="9"/>
        <v>12</v>
      </c>
      <c r="AH44" s="62">
        <f t="shared" si="9"/>
        <v>0</v>
      </c>
      <c r="AI44" s="62">
        <f t="shared" si="9"/>
        <v>4</v>
      </c>
      <c r="AJ44" s="111">
        <f t="shared" si="9"/>
        <v>0</v>
      </c>
      <c r="AK44" s="62">
        <f t="shared" si="9"/>
        <v>0</v>
      </c>
      <c r="AL44" s="62">
        <f t="shared" si="9"/>
        <v>20</v>
      </c>
      <c r="AM44" s="62">
        <f t="shared" si="9"/>
        <v>0</v>
      </c>
      <c r="AN44" s="54">
        <f t="shared" si="9"/>
        <v>6</v>
      </c>
      <c r="AO44" s="132"/>
    </row>
    <row r="45" spans="1:41" s="51" customFormat="1" ht="14.25">
      <c r="A45" s="48">
        <v>36</v>
      </c>
      <c r="B45" s="19" t="s">
        <v>231</v>
      </c>
      <c r="C45" s="34" t="s">
        <v>72</v>
      </c>
      <c r="D45" s="45">
        <f>SUM(F45:H45,K45:M45,P45:R45,U45:W45,Z45:AB45,AE45:AG45,AJ45:AL45)</f>
        <v>10</v>
      </c>
      <c r="E45" s="99">
        <f>SUM(J45,O45,T45,Y45,AD45,AI45,AN45)</f>
        <v>3</v>
      </c>
      <c r="F45" s="48"/>
      <c r="G45" s="5"/>
      <c r="H45" s="5"/>
      <c r="I45" s="5"/>
      <c r="J45" s="6"/>
      <c r="K45" s="40"/>
      <c r="L45" s="5"/>
      <c r="M45" s="5"/>
      <c r="N45" s="5"/>
      <c r="O45" s="122"/>
      <c r="P45" s="48">
        <v>6</v>
      </c>
      <c r="Q45" s="5">
        <v>0</v>
      </c>
      <c r="R45" s="5">
        <v>4</v>
      </c>
      <c r="S45" s="5" t="s">
        <v>51</v>
      </c>
      <c r="T45" s="6">
        <v>3</v>
      </c>
      <c r="U45" s="43"/>
      <c r="V45" s="29"/>
      <c r="W45" s="29"/>
      <c r="X45" s="5"/>
      <c r="Y45" s="122"/>
      <c r="Z45" s="48"/>
      <c r="AA45" s="5"/>
      <c r="AB45" s="5"/>
      <c r="AC45" s="5"/>
      <c r="AD45" s="6"/>
      <c r="AE45" s="40"/>
      <c r="AF45" s="5"/>
      <c r="AG45" s="5"/>
      <c r="AH45" s="5"/>
      <c r="AI45" s="122"/>
      <c r="AJ45" s="48"/>
      <c r="AK45" s="5"/>
      <c r="AL45" s="5"/>
      <c r="AM45" s="5"/>
      <c r="AN45" s="6"/>
      <c r="AO45" s="133"/>
    </row>
    <row r="46" spans="1:41" s="51" customFormat="1" ht="14.25">
      <c r="A46" s="21">
        <v>37</v>
      </c>
      <c r="B46" s="18" t="s">
        <v>232</v>
      </c>
      <c r="C46" s="35" t="s">
        <v>73</v>
      </c>
      <c r="D46" s="45">
        <f aca="true" t="shared" si="10" ref="D46:D53">SUM(F46:H46,K46:M46,P46:R46,U46:W46,Z46:AB46,AE46:AG46,AJ46:AL46)</f>
        <v>16</v>
      </c>
      <c r="E46" s="99">
        <f aca="true" t="shared" si="11" ref="E46:E53">SUM(J46,O46,T46,Y46,AD46,AI46,AN46)</f>
        <v>4</v>
      </c>
      <c r="F46" s="21"/>
      <c r="G46" s="3"/>
      <c r="H46" s="3"/>
      <c r="I46" s="3"/>
      <c r="J46" s="7"/>
      <c r="K46" s="41"/>
      <c r="L46" s="3"/>
      <c r="M46" s="3"/>
      <c r="N46" s="3"/>
      <c r="O46" s="120"/>
      <c r="P46" s="21"/>
      <c r="Q46" s="3"/>
      <c r="R46" s="3"/>
      <c r="S46" s="3"/>
      <c r="T46" s="7"/>
      <c r="U46" s="44">
        <v>8</v>
      </c>
      <c r="V46" s="4">
        <v>0</v>
      </c>
      <c r="W46" s="4">
        <v>8</v>
      </c>
      <c r="X46" s="3" t="s">
        <v>45</v>
      </c>
      <c r="Y46" s="120">
        <v>4</v>
      </c>
      <c r="Z46" s="21"/>
      <c r="AA46" s="3"/>
      <c r="AB46" s="3"/>
      <c r="AC46" s="3"/>
      <c r="AD46" s="7"/>
      <c r="AE46" s="41"/>
      <c r="AF46" s="3"/>
      <c r="AG46" s="3"/>
      <c r="AH46" s="3"/>
      <c r="AI46" s="120"/>
      <c r="AJ46" s="21"/>
      <c r="AK46" s="3"/>
      <c r="AL46" s="3"/>
      <c r="AM46" s="3"/>
      <c r="AN46" s="7"/>
      <c r="AO46" s="134">
        <f>A45</f>
        <v>36</v>
      </c>
    </row>
    <row r="47" spans="1:41" s="51" customFormat="1" ht="14.25">
      <c r="A47" s="48">
        <v>38</v>
      </c>
      <c r="B47" s="18" t="s">
        <v>233</v>
      </c>
      <c r="C47" s="35" t="s">
        <v>74</v>
      </c>
      <c r="D47" s="45">
        <f t="shared" si="10"/>
        <v>8</v>
      </c>
      <c r="E47" s="99">
        <f t="shared" si="11"/>
        <v>3</v>
      </c>
      <c r="F47" s="21"/>
      <c r="G47" s="3"/>
      <c r="H47" s="3"/>
      <c r="I47" s="3"/>
      <c r="J47" s="7"/>
      <c r="K47" s="41"/>
      <c r="L47" s="3"/>
      <c r="M47" s="3"/>
      <c r="N47" s="3"/>
      <c r="O47" s="120"/>
      <c r="P47" s="21">
        <v>8</v>
      </c>
      <c r="Q47" s="3">
        <v>0</v>
      </c>
      <c r="R47" s="3">
        <v>0</v>
      </c>
      <c r="S47" s="3" t="s">
        <v>45</v>
      </c>
      <c r="T47" s="7">
        <v>3</v>
      </c>
      <c r="U47" s="41"/>
      <c r="V47" s="3"/>
      <c r="W47" s="3"/>
      <c r="X47" s="3"/>
      <c r="Y47" s="120"/>
      <c r="Z47" s="47"/>
      <c r="AA47" s="4"/>
      <c r="AB47" s="4"/>
      <c r="AC47" s="3"/>
      <c r="AD47" s="7"/>
      <c r="AE47" s="44"/>
      <c r="AF47" s="4"/>
      <c r="AG47" s="4"/>
      <c r="AH47" s="3"/>
      <c r="AI47" s="120"/>
      <c r="AJ47" s="47"/>
      <c r="AK47" s="4"/>
      <c r="AL47" s="4"/>
      <c r="AM47" s="3"/>
      <c r="AN47" s="7"/>
      <c r="AO47" s="134"/>
    </row>
    <row r="48" spans="1:41" s="51" customFormat="1" ht="14.25">
      <c r="A48" s="21">
        <v>39</v>
      </c>
      <c r="B48" s="18" t="s">
        <v>234</v>
      </c>
      <c r="C48" s="35" t="s">
        <v>75</v>
      </c>
      <c r="D48" s="45">
        <f t="shared" si="10"/>
        <v>8</v>
      </c>
      <c r="E48" s="99">
        <f t="shared" si="11"/>
        <v>2</v>
      </c>
      <c r="F48" s="21"/>
      <c r="G48" s="3"/>
      <c r="H48" s="3"/>
      <c r="I48" s="3"/>
      <c r="J48" s="7"/>
      <c r="K48" s="41"/>
      <c r="L48" s="3"/>
      <c r="M48" s="3"/>
      <c r="N48" s="3"/>
      <c r="O48" s="120"/>
      <c r="P48" s="21"/>
      <c r="Q48" s="3"/>
      <c r="R48" s="3"/>
      <c r="S48" s="3"/>
      <c r="T48" s="7"/>
      <c r="U48" s="41">
        <v>4</v>
      </c>
      <c r="V48" s="3">
        <v>4</v>
      </c>
      <c r="W48" s="3">
        <v>0</v>
      </c>
      <c r="X48" s="3" t="s">
        <v>51</v>
      </c>
      <c r="Y48" s="120">
        <v>2</v>
      </c>
      <c r="Z48" s="47"/>
      <c r="AA48" s="4"/>
      <c r="AB48" s="4"/>
      <c r="AC48" s="3"/>
      <c r="AD48" s="7"/>
      <c r="AE48" s="44"/>
      <c r="AF48" s="4"/>
      <c r="AG48" s="4"/>
      <c r="AH48" s="3"/>
      <c r="AI48" s="120"/>
      <c r="AJ48" s="47"/>
      <c r="AK48" s="4"/>
      <c r="AL48" s="4"/>
      <c r="AM48" s="3"/>
      <c r="AN48" s="7"/>
      <c r="AO48" s="134">
        <f>A47</f>
        <v>38</v>
      </c>
    </row>
    <row r="49" spans="1:41" s="51" customFormat="1" ht="14.25">
      <c r="A49" s="48">
        <v>40</v>
      </c>
      <c r="B49" s="18" t="s">
        <v>235</v>
      </c>
      <c r="C49" s="35" t="s">
        <v>76</v>
      </c>
      <c r="D49" s="45">
        <f t="shared" si="10"/>
        <v>8</v>
      </c>
      <c r="E49" s="99">
        <f t="shared" si="11"/>
        <v>2</v>
      </c>
      <c r="F49" s="21"/>
      <c r="G49" s="3"/>
      <c r="H49" s="3"/>
      <c r="I49" s="3"/>
      <c r="J49" s="7"/>
      <c r="K49" s="41"/>
      <c r="L49" s="3"/>
      <c r="M49" s="3"/>
      <c r="N49" s="3"/>
      <c r="O49" s="120"/>
      <c r="P49" s="21"/>
      <c r="Q49" s="3"/>
      <c r="R49" s="3"/>
      <c r="S49" s="3"/>
      <c r="T49" s="7"/>
      <c r="U49" s="41"/>
      <c r="V49" s="3"/>
      <c r="W49" s="3"/>
      <c r="X49" s="3"/>
      <c r="Y49" s="120"/>
      <c r="Z49" s="47">
        <v>8</v>
      </c>
      <c r="AA49" s="4">
        <v>0</v>
      </c>
      <c r="AB49" s="4">
        <v>0</v>
      </c>
      <c r="AC49" s="3" t="s">
        <v>51</v>
      </c>
      <c r="AD49" s="7">
        <v>2</v>
      </c>
      <c r="AE49" s="44"/>
      <c r="AF49" s="4"/>
      <c r="AG49" s="4"/>
      <c r="AH49" s="3"/>
      <c r="AI49" s="120"/>
      <c r="AJ49" s="47"/>
      <c r="AK49" s="4"/>
      <c r="AL49" s="4"/>
      <c r="AM49" s="3"/>
      <c r="AN49" s="7"/>
      <c r="AO49" s="134">
        <f>A48</f>
        <v>39</v>
      </c>
    </row>
    <row r="50" spans="1:41" s="51" customFormat="1" ht="14.25">
      <c r="A50" s="21">
        <v>41</v>
      </c>
      <c r="B50" s="18" t="s">
        <v>236</v>
      </c>
      <c r="C50" s="35" t="s">
        <v>77</v>
      </c>
      <c r="D50" s="45">
        <f t="shared" si="10"/>
        <v>8</v>
      </c>
      <c r="E50" s="99">
        <f t="shared" si="11"/>
        <v>3</v>
      </c>
      <c r="F50" s="21"/>
      <c r="G50" s="3"/>
      <c r="H50" s="3"/>
      <c r="I50" s="3"/>
      <c r="J50" s="7"/>
      <c r="K50" s="41"/>
      <c r="L50" s="3"/>
      <c r="M50" s="3"/>
      <c r="N50" s="3"/>
      <c r="O50" s="120"/>
      <c r="P50" s="21"/>
      <c r="Q50" s="3"/>
      <c r="R50" s="3"/>
      <c r="S50" s="3"/>
      <c r="T50" s="7"/>
      <c r="U50" s="41">
        <v>8</v>
      </c>
      <c r="V50" s="3">
        <v>0</v>
      </c>
      <c r="W50" s="3">
        <v>0</v>
      </c>
      <c r="X50" s="3" t="s">
        <v>51</v>
      </c>
      <c r="Y50" s="120">
        <v>3</v>
      </c>
      <c r="Z50" s="21"/>
      <c r="AA50" s="3"/>
      <c r="AB50" s="3"/>
      <c r="AC50" s="3"/>
      <c r="AD50" s="7"/>
      <c r="AE50" s="44"/>
      <c r="AF50" s="4"/>
      <c r="AG50" s="4"/>
      <c r="AH50" s="3"/>
      <c r="AI50" s="120"/>
      <c r="AJ50" s="21"/>
      <c r="AK50" s="3"/>
      <c r="AL50" s="3"/>
      <c r="AM50" s="3"/>
      <c r="AN50" s="7"/>
      <c r="AO50" s="134"/>
    </row>
    <row r="51" spans="1:41" s="51" customFormat="1" ht="14.25">
      <c r="A51" s="48">
        <v>42</v>
      </c>
      <c r="B51" s="18" t="s">
        <v>237</v>
      </c>
      <c r="C51" s="35" t="s">
        <v>78</v>
      </c>
      <c r="D51" s="45">
        <f t="shared" si="10"/>
        <v>8</v>
      </c>
      <c r="E51" s="99">
        <f t="shared" si="11"/>
        <v>2</v>
      </c>
      <c r="F51" s="21"/>
      <c r="G51" s="3"/>
      <c r="H51" s="3"/>
      <c r="I51" s="3"/>
      <c r="J51" s="7"/>
      <c r="K51" s="41"/>
      <c r="L51" s="3"/>
      <c r="M51" s="3"/>
      <c r="N51" s="3"/>
      <c r="O51" s="120"/>
      <c r="P51" s="21"/>
      <c r="Q51" s="3"/>
      <c r="R51" s="3"/>
      <c r="S51" s="3"/>
      <c r="T51" s="7"/>
      <c r="U51" s="41"/>
      <c r="V51" s="3"/>
      <c r="W51" s="3"/>
      <c r="X51" s="3"/>
      <c r="Y51" s="120"/>
      <c r="Z51" s="21">
        <v>4</v>
      </c>
      <c r="AA51" s="3">
        <v>4</v>
      </c>
      <c r="AB51" s="3">
        <v>0</v>
      </c>
      <c r="AC51" s="3" t="s">
        <v>45</v>
      </c>
      <c r="AD51" s="7">
        <v>2</v>
      </c>
      <c r="AE51" s="44"/>
      <c r="AF51" s="4"/>
      <c r="AG51" s="4"/>
      <c r="AH51" s="3"/>
      <c r="AI51" s="120"/>
      <c r="AJ51" s="21"/>
      <c r="AK51" s="3"/>
      <c r="AL51" s="3"/>
      <c r="AM51" s="3"/>
      <c r="AN51" s="7"/>
      <c r="AO51" s="134">
        <f>A50</f>
        <v>41</v>
      </c>
    </row>
    <row r="52" spans="1:41" s="51" customFormat="1" ht="14.25">
      <c r="A52" s="21">
        <v>43</v>
      </c>
      <c r="B52" s="18" t="s">
        <v>238</v>
      </c>
      <c r="C52" s="35" t="s">
        <v>79</v>
      </c>
      <c r="D52" s="45">
        <f t="shared" si="10"/>
        <v>12</v>
      </c>
      <c r="E52" s="99">
        <f t="shared" si="11"/>
        <v>4</v>
      </c>
      <c r="F52" s="21"/>
      <c r="G52" s="3"/>
      <c r="H52" s="3"/>
      <c r="I52" s="3"/>
      <c r="J52" s="7"/>
      <c r="K52" s="41"/>
      <c r="L52" s="3"/>
      <c r="M52" s="3"/>
      <c r="N52" s="3"/>
      <c r="O52" s="120"/>
      <c r="P52" s="21"/>
      <c r="Q52" s="3"/>
      <c r="R52" s="3"/>
      <c r="S52" s="3"/>
      <c r="T52" s="7"/>
      <c r="U52" s="41"/>
      <c r="V52" s="3"/>
      <c r="W52" s="3"/>
      <c r="X52" s="3"/>
      <c r="Y52" s="120"/>
      <c r="Z52" s="21"/>
      <c r="AA52" s="3"/>
      <c r="AB52" s="3"/>
      <c r="AC52" s="3"/>
      <c r="AD52" s="7"/>
      <c r="AE52" s="41">
        <v>0</v>
      </c>
      <c r="AF52" s="3">
        <v>0</v>
      </c>
      <c r="AG52" s="3">
        <v>12</v>
      </c>
      <c r="AH52" s="3" t="s">
        <v>51</v>
      </c>
      <c r="AI52" s="120">
        <v>4</v>
      </c>
      <c r="AJ52" s="21"/>
      <c r="AK52" s="3"/>
      <c r="AL52" s="3"/>
      <c r="AM52" s="3"/>
      <c r="AN52" s="7"/>
      <c r="AO52" s="134">
        <f>A45</f>
        <v>36</v>
      </c>
    </row>
    <row r="53" spans="1:41" s="51" customFormat="1" ht="14.25">
      <c r="A53" s="48">
        <v>44</v>
      </c>
      <c r="B53" s="18" t="s">
        <v>239</v>
      </c>
      <c r="C53" s="35" t="s">
        <v>80</v>
      </c>
      <c r="D53" s="45">
        <f t="shared" si="10"/>
        <v>20</v>
      </c>
      <c r="E53" s="99">
        <f t="shared" si="11"/>
        <v>6</v>
      </c>
      <c r="F53" s="21"/>
      <c r="G53" s="3"/>
      <c r="H53" s="3"/>
      <c r="I53" s="3"/>
      <c r="J53" s="7"/>
      <c r="K53" s="41"/>
      <c r="L53" s="3"/>
      <c r="M53" s="3"/>
      <c r="N53" s="3"/>
      <c r="O53" s="120"/>
      <c r="P53" s="21"/>
      <c r="Q53" s="3"/>
      <c r="R53" s="3"/>
      <c r="S53" s="3"/>
      <c r="T53" s="7"/>
      <c r="U53" s="41"/>
      <c r="V53" s="3"/>
      <c r="W53" s="3"/>
      <c r="X53" s="3"/>
      <c r="Y53" s="120"/>
      <c r="Z53" s="21"/>
      <c r="AA53" s="3"/>
      <c r="AB53" s="3"/>
      <c r="AC53" s="3"/>
      <c r="AD53" s="7"/>
      <c r="AE53" s="41"/>
      <c r="AF53" s="3"/>
      <c r="AG53" s="3"/>
      <c r="AH53" s="3"/>
      <c r="AI53" s="120"/>
      <c r="AJ53" s="21">
        <v>0</v>
      </c>
      <c r="AK53" s="3">
        <v>0</v>
      </c>
      <c r="AL53" s="3">
        <v>20</v>
      </c>
      <c r="AM53" s="3" t="s">
        <v>45</v>
      </c>
      <c r="AN53" s="7">
        <v>6</v>
      </c>
      <c r="AO53" s="134">
        <f>A45</f>
        <v>36</v>
      </c>
    </row>
    <row r="54" spans="1:41" s="75" customFormat="1" ht="15" thickBot="1">
      <c r="A54" s="167" t="s">
        <v>40</v>
      </c>
      <c r="B54" s="168"/>
      <c r="C54" s="169"/>
      <c r="D54" s="63">
        <f>D55+D64</f>
        <v>145</v>
      </c>
      <c r="E54" s="101">
        <f>E55+E64</f>
        <v>40</v>
      </c>
      <c r="F54" s="63"/>
      <c r="G54" s="66"/>
      <c r="H54" s="66"/>
      <c r="I54" s="66"/>
      <c r="J54" s="64"/>
      <c r="K54" s="65"/>
      <c r="L54" s="66"/>
      <c r="M54" s="66"/>
      <c r="N54" s="66"/>
      <c r="O54" s="101"/>
      <c r="P54" s="63"/>
      <c r="Q54" s="66"/>
      <c r="R54" s="66"/>
      <c r="S54" s="66"/>
      <c r="T54" s="64"/>
      <c r="U54" s="65"/>
      <c r="V54" s="66"/>
      <c r="W54" s="66"/>
      <c r="X54" s="66"/>
      <c r="Y54" s="101"/>
      <c r="Z54" s="63"/>
      <c r="AA54" s="66"/>
      <c r="AB54" s="66"/>
      <c r="AC54" s="66"/>
      <c r="AD54" s="64"/>
      <c r="AE54" s="65"/>
      <c r="AF54" s="66"/>
      <c r="AG54" s="66"/>
      <c r="AH54" s="66"/>
      <c r="AI54" s="101"/>
      <c r="AJ54" s="63"/>
      <c r="AK54" s="66"/>
      <c r="AL54" s="66"/>
      <c r="AM54" s="66"/>
      <c r="AN54" s="64"/>
      <c r="AO54" s="136"/>
    </row>
    <row r="55" spans="1:41" s="75" customFormat="1" ht="15" thickBot="1">
      <c r="A55" s="164" t="s">
        <v>36</v>
      </c>
      <c r="B55" s="165"/>
      <c r="C55" s="166"/>
      <c r="D55" s="53">
        <f>SUM(D56:D63)</f>
        <v>105</v>
      </c>
      <c r="E55" s="62">
        <f>SUM(E56:E63)</f>
        <v>26</v>
      </c>
      <c r="F55" s="53">
        <f aca="true" t="shared" si="12" ref="F55:AN55">SUM(F56:F63)</f>
        <v>0</v>
      </c>
      <c r="G55" s="56">
        <f t="shared" si="12"/>
        <v>0</v>
      </c>
      <c r="H55" s="56">
        <f t="shared" si="12"/>
        <v>0</v>
      </c>
      <c r="I55" s="56">
        <f t="shared" si="12"/>
        <v>0</v>
      </c>
      <c r="J55" s="54">
        <f t="shared" si="12"/>
        <v>0</v>
      </c>
      <c r="K55" s="55">
        <f t="shared" si="12"/>
        <v>0</v>
      </c>
      <c r="L55" s="56">
        <f t="shared" si="12"/>
        <v>0</v>
      </c>
      <c r="M55" s="56">
        <f t="shared" si="12"/>
        <v>0</v>
      </c>
      <c r="N55" s="56">
        <f t="shared" si="12"/>
        <v>0</v>
      </c>
      <c r="O55" s="62">
        <f t="shared" si="12"/>
        <v>0</v>
      </c>
      <c r="P55" s="53">
        <f t="shared" si="12"/>
        <v>0</v>
      </c>
      <c r="Q55" s="56">
        <f t="shared" si="12"/>
        <v>0</v>
      </c>
      <c r="R55" s="56">
        <f t="shared" si="12"/>
        <v>0</v>
      </c>
      <c r="S55" s="56">
        <f t="shared" si="12"/>
        <v>0</v>
      </c>
      <c r="T55" s="54">
        <f t="shared" si="12"/>
        <v>0</v>
      </c>
      <c r="U55" s="55">
        <f t="shared" si="12"/>
        <v>16</v>
      </c>
      <c r="V55" s="56">
        <f t="shared" si="12"/>
        <v>4</v>
      </c>
      <c r="W55" s="56">
        <f t="shared" si="12"/>
        <v>8</v>
      </c>
      <c r="X55" s="56">
        <f t="shared" si="12"/>
        <v>0</v>
      </c>
      <c r="Y55" s="62">
        <f t="shared" si="12"/>
        <v>7</v>
      </c>
      <c r="Z55" s="53">
        <f t="shared" si="12"/>
        <v>24</v>
      </c>
      <c r="AA55" s="56">
        <f t="shared" si="12"/>
        <v>4</v>
      </c>
      <c r="AB55" s="56">
        <f t="shared" si="12"/>
        <v>14</v>
      </c>
      <c r="AC55" s="56">
        <f t="shared" si="12"/>
        <v>0</v>
      </c>
      <c r="AD55" s="54">
        <f t="shared" si="12"/>
        <v>10</v>
      </c>
      <c r="AE55" s="55">
        <f t="shared" si="12"/>
        <v>23</v>
      </c>
      <c r="AF55" s="56">
        <f t="shared" si="12"/>
        <v>4</v>
      </c>
      <c r="AG55" s="56">
        <f t="shared" si="12"/>
        <v>8</v>
      </c>
      <c r="AH55" s="56">
        <f t="shared" si="12"/>
        <v>0</v>
      </c>
      <c r="AI55" s="62">
        <f t="shared" si="12"/>
        <v>9</v>
      </c>
      <c r="AJ55" s="53">
        <f t="shared" si="12"/>
        <v>0</v>
      </c>
      <c r="AK55" s="56">
        <f t="shared" si="12"/>
        <v>0</v>
      </c>
      <c r="AL55" s="56">
        <f t="shared" si="12"/>
        <v>0</v>
      </c>
      <c r="AM55" s="56">
        <f t="shared" si="12"/>
        <v>0</v>
      </c>
      <c r="AN55" s="54">
        <f t="shared" si="12"/>
        <v>0</v>
      </c>
      <c r="AO55" s="132"/>
    </row>
    <row r="56" spans="1:41" s="51" customFormat="1" ht="14.25">
      <c r="A56" s="48">
        <v>45</v>
      </c>
      <c r="B56" s="19" t="s">
        <v>129</v>
      </c>
      <c r="C56" s="34" t="s">
        <v>30</v>
      </c>
      <c r="D56" s="45">
        <f>SUM(F56:H56,K56:M56,P56:R56,U56:W56,Z56:AB56,AE56:AG56,AJ56:AL56)</f>
        <v>14</v>
      </c>
      <c r="E56" s="99">
        <f>SUM(J56,O56,T56,Y56,AD56,AI56,AN56)</f>
        <v>4</v>
      </c>
      <c r="F56" s="48"/>
      <c r="G56" s="5"/>
      <c r="H56" s="5"/>
      <c r="I56" s="5"/>
      <c r="J56" s="6"/>
      <c r="K56" s="40"/>
      <c r="L56" s="5"/>
      <c r="M56" s="5"/>
      <c r="N56" s="5"/>
      <c r="O56" s="122"/>
      <c r="P56" s="48"/>
      <c r="Q56" s="5"/>
      <c r="R56" s="5"/>
      <c r="S56" s="5"/>
      <c r="T56" s="6"/>
      <c r="U56" s="40"/>
      <c r="V56" s="5"/>
      <c r="W56" s="5"/>
      <c r="X56" s="5"/>
      <c r="Y56" s="122"/>
      <c r="Z56" s="48">
        <v>8</v>
      </c>
      <c r="AA56" s="5">
        <v>4</v>
      </c>
      <c r="AB56" s="5">
        <v>2</v>
      </c>
      <c r="AC56" s="5" t="s">
        <v>45</v>
      </c>
      <c r="AD56" s="6">
        <v>4</v>
      </c>
      <c r="AE56" s="40"/>
      <c r="AF56" s="5"/>
      <c r="AG56" s="5"/>
      <c r="AH56" s="5"/>
      <c r="AI56" s="122"/>
      <c r="AJ56" s="48"/>
      <c r="AK56" s="5"/>
      <c r="AL56" s="5"/>
      <c r="AM56" s="5"/>
      <c r="AN56" s="6"/>
      <c r="AO56" s="133">
        <f>A12</f>
        <v>7</v>
      </c>
    </row>
    <row r="57" spans="1:41" s="51" customFormat="1" ht="14.25">
      <c r="A57" s="21">
        <v>46</v>
      </c>
      <c r="B57" s="18" t="s">
        <v>132</v>
      </c>
      <c r="C57" s="35" t="s">
        <v>31</v>
      </c>
      <c r="D57" s="45">
        <f aca="true" t="shared" si="13" ref="D57:D63">SUM(F57:H57,K57:M57,P57:R57,U57:W57,Z57:AB57,AE57:AG57,AJ57:AL57)</f>
        <v>14</v>
      </c>
      <c r="E57" s="99">
        <f aca="true" t="shared" si="14" ref="E57:E63">SUM(J57,O57,T57,Y57,AD57,AI57,AN57)</f>
        <v>3</v>
      </c>
      <c r="F57" s="21"/>
      <c r="G57" s="3"/>
      <c r="H57" s="3"/>
      <c r="I57" s="3"/>
      <c r="J57" s="7"/>
      <c r="K57" s="41"/>
      <c r="L57" s="3"/>
      <c r="M57" s="3"/>
      <c r="N57" s="3"/>
      <c r="O57" s="120"/>
      <c r="P57" s="21"/>
      <c r="Q57" s="3"/>
      <c r="R57" s="3"/>
      <c r="S57" s="3"/>
      <c r="T57" s="7"/>
      <c r="U57" s="41">
        <v>8</v>
      </c>
      <c r="V57" s="3">
        <v>0</v>
      </c>
      <c r="W57" s="3">
        <v>6</v>
      </c>
      <c r="X57" s="3" t="s">
        <v>45</v>
      </c>
      <c r="Y57" s="120">
        <v>3</v>
      </c>
      <c r="Z57" s="21"/>
      <c r="AA57" s="3"/>
      <c r="AB57" s="3"/>
      <c r="AC57" s="3"/>
      <c r="AD57" s="7"/>
      <c r="AE57" s="41"/>
      <c r="AF57" s="3"/>
      <c r="AG57" s="3"/>
      <c r="AH57" s="3"/>
      <c r="AI57" s="120"/>
      <c r="AJ57" s="21"/>
      <c r="AK57" s="3"/>
      <c r="AL57" s="3"/>
      <c r="AM57" s="3"/>
      <c r="AN57" s="7"/>
      <c r="AO57" s="134">
        <f>A42</f>
        <v>34</v>
      </c>
    </row>
    <row r="58" spans="1:41" s="51" customFormat="1" ht="14.25">
      <c r="A58" s="48">
        <v>47</v>
      </c>
      <c r="B58" s="18" t="s">
        <v>90</v>
      </c>
      <c r="C58" s="35" t="s">
        <v>32</v>
      </c>
      <c r="D58" s="45">
        <f t="shared" si="13"/>
        <v>14</v>
      </c>
      <c r="E58" s="99">
        <f t="shared" si="14"/>
        <v>4</v>
      </c>
      <c r="F58" s="21"/>
      <c r="G58" s="3"/>
      <c r="H58" s="3"/>
      <c r="I58" s="3"/>
      <c r="J58" s="7"/>
      <c r="K58" s="41"/>
      <c r="L58" s="3"/>
      <c r="M58" s="3"/>
      <c r="N58" s="3"/>
      <c r="O58" s="120"/>
      <c r="P58" s="21"/>
      <c r="Q58" s="3"/>
      <c r="R58" s="3"/>
      <c r="S58" s="3"/>
      <c r="T58" s="7"/>
      <c r="U58" s="41">
        <v>8</v>
      </c>
      <c r="V58" s="3">
        <v>4</v>
      </c>
      <c r="W58" s="3">
        <v>2</v>
      </c>
      <c r="X58" s="3" t="s">
        <v>45</v>
      </c>
      <c r="Y58" s="120">
        <v>4</v>
      </c>
      <c r="Z58" s="21"/>
      <c r="AA58" s="3"/>
      <c r="AB58" s="3"/>
      <c r="AC58" s="3"/>
      <c r="AD58" s="7"/>
      <c r="AE58" s="41"/>
      <c r="AF58" s="3"/>
      <c r="AG58" s="3"/>
      <c r="AH58" s="3"/>
      <c r="AI58" s="120"/>
      <c r="AJ58" s="21"/>
      <c r="AK58" s="3"/>
      <c r="AL58" s="3"/>
      <c r="AM58" s="3"/>
      <c r="AN58" s="7"/>
      <c r="AO58" s="134">
        <f>A43</f>
        <v>35</v>
      </c>
    </row>
    <row r="59" spans="1:41" s="51" customFormat="1" ht="14.25">
      <c r="A59" s="21">
        <v>48</v>
      </c>
      <c r="B59" s="18" t="s">
        <v>91</v>
      </c>
      <c r="C59" s="35" t="s">
        <v>33</v>
      </c>
      <c r="D59" s="45">
        <f t="shared" si="13"/>
        <v>10</v>
      </c>
      <c r="E59" s="99">
        <f t="shared" si="14"/>
        <v>2</v>
      </c>
      <c r="F59" s="21"/>
      <c r="G59" s="3"/>
      <c r="H59" s="3"/>
      <c r="I59" s="3"/>
      <c r="J59" s="7"/>
      <c r="K59" s="41"/>
      <c r="L59" s="3"/>
      <c r="M59" s="3"/>
      <c r="N59" s="3"/>
      <c r="O59" s="120"/>
      <c r="P59" s="21"/>
      <c r="Q59" s="3"/>
      <c r="R59" s="3"/>
      <c r="S59" s="3"/>
      <c r="T59" s="7"/>
      <c r="U59" s="41"/>
      <c r="V59" s="3"/>
      <c r="W59" s="3"/>
      <c r="X59" s="3"/>
      <c r="Y59" s="120"/>
      <c r="Z59" s="21">
        <v>6</v>
      </c>
      <c r="AA59" s="3">
        <v>0</v>
      </c>
      <c r="AB59" s="3">
        <v>4</v>
      </c>
      <c r="AC59" s="3" t="s">
        <v>51</v>
      </c>
      <c r="AD59" s="7">
        <v>2</v>
      </c>
      <c r="AE59" s="41"/>
      <c r="AF59" s="3"/>
      <c r="AG59" s="3"/>
      <c r="AH59" s="3"/>
      <c r="AI59" s="120"/>
      <c r="AJ59" s="21"/>
      <c r="AK59" s="3"/>
      <c r="AL59" s="3"/>
      <c r="AM59" s="3"/>
      <c r="AN59" s="7"/>
      <c r="AO59" s="134">
        <f>A33</f>
        <v>25</v>
      </c>
    </row>
    <row r="60" spans="1:41" s="51" customFormat="1" ht="14.25">
      <c r="A60" s="48">
        <v>49</v>
      </c>
      <c r="B60" s="18" t="s">
        <v>92</v>
      </c>
      <c r="C60" s="35" t="s">
        <v>34</v>
      </c>
      <c r="D60" s="45">
        <f t="shared" si="13"/>
        <v>18</v>
      </c>
      <c r="E60" s="99">
        <f t="shared" si="14"/>
        <v>4</v>
      </c>
      <c r="F60" s="21"/>
      <c r="G60" s="3"/>
      <c r="H60" s="3"/>
      <c r="I60" s="3"/>
      <c r="J60" s="7"/>
      <c r="K60" s="41"/>
      <c r="L60" s="3"/>
      <c r="M60" s="3"/>
      <c r="N60" s="3"/>
      <c r="O60" s="120"/>
      <c r="P60" s="21"/>
      <c r="Q60" s="3"/>
      <c r="R60" s="3"/>
      <c r="S60" s="3"/>
      <c r="T60" s="7"/>
      <c r="U60" s="41"/>
      <c r="V60" s="3"/>
      <c r="W60" s="3"/>
      <c r="X60" s="3"/>
      <c r="Y60" s="120"/>
      <c r="Z60" s="21"/>
      <c r="AA60" s="3"/>
      <c r="AB60" s="3"/>
      <c r="AC60" s="3"/>
      <c r="AD60" s="7"/>
      <c r="AE60" s="41">
        <v>10</v>
      </c>
      <c r="AF60" s="3">
        <v>0</v>
      </c>
      <c r="AG60" s="3">
        <v>8</v>
      </c>
      <c r="AH60" s="3" t="s">
        <v>45</v>
      </c>
      <c r="AI60" s="120">
        <v>4</v>
      </c>
      <c r="AJ60" s="21"/>
      <c r="AK60" s="3"/>
      <c r="AL60" s="3"/>
      <c r="AM60" s="3"/>
      <c r="AN60" s="7"/>
      <c r="AO60" s="134">
        <f>A61</f>
        <v>50</v>
      </c>
    </row>
    <row r="61" spans="1:41" s="51" customFormat="1" ht="14.25">
      <c r="A61" s="21">
        <v>50</v>
      </c>
      <c r="B61" s="18" t="s">
        <v>93</v>
      </c>
      <c r="C61" s="35" t="s">
        <v>35</v>
      </c>
      <c r="D61" s="45">
        <f t="shared" si="13"/>
        <v>18</v>
      </c>
      <c r="E61" s="99">
        <f t="shared" si="14"/>
        <v>4</v>
      </c>
      <c r="F61" s="21"/>
      <c r="G61" s="3"/>
      <c r="H61" s="3"/>
      <c r="I61" s="3"/>
      <c r="J61" s="7"/>
      <c r="K61" s="41"/>
      <c r="L61" s="3"/>
      <c r="M61" s="3"/>
      <c r="N61" s="3"/>
      <c r="O61" s="120"/>
      <c r="P61" s="21"/>
      <c r="Q61" s="3"/>
      <c r="R61" s="3"/>
      <c r="S61" s="3"/>
      <c r="T61" s="7"/>
      <c r="U61" s="41"/>
      <c r="V61" s="3"/>
      <c r="W61" s="3"/>
      <c r="X61" s="3"/>
      <c r="Y61" s="120"/>
      <c r="Z61" s="21">
        <v>10</v>
      </c>
      <c r="AA61" s="3">
        <v>0</v>
      </c>
      <c r="AB61" s="3">
        <v>8</v>
      </c>
      <c r="AC61" s="3" t="s">
        <v>45</v>
      </c>
      <c r="AD61" s="7">
        <v>4</v>
      </c>
      <c r="AE61" s="41"/>
      <c r="AF61" s="3"/>
      <c r="AG61" s="3"/>
      <c r="AH61" s="3"/>
      <c r="AI61" s="120"/>
      <c r="AJ61" s="21"/>
      <c r="AK61" s="3"/>
      <c r="AL61" s="3"/>
      <c r="AM61" s="3"/>
      <c r="AN61" s="7"/>
      <c r="AO61" s="134">
        <f>A43</f>
        <v>35</v>
      </c>
    </row>
    <row r="62" spans="1:41" s="51" customFormat="1" ht="14.25">
      <c r="A62" s="48">
        <v>51</v>
      </c>
      <c r="B62" s="20" t="s">
        <v>130</v>
      </c>
      <c r="C62" s="36" t="s">
        <v>98</v>
      </c>
      <c r="D62" s="45">
        <f t="shared" si="13"/>
        <v>10</v>
      </c>
      <c r="E62" s="99">
        <f t="shared" si="14"/>
        <v>3</v>
      </c>
      <c r="F62" s="23"/>
      <c r="G62" s="8"/>
      <c r="H62" s="8"/>
      <c r="I62" s="8"/>
      <c r="J62" s="22"/>
      <c r="K62" s="42"/>
      <c r="L62" s="8"/>
      <c r="M62" s="8"/>
      <c r="N62" s="8"/>
      <c r="O62" s="121"/>
      <c r="P62" s="23"/>
      <c r="Q62" s="8"/>
      <c r="R62" s="8"/>
      <c r="S62" s="8"/>
      <c r="T62" s="22"/>
      <c r="U62" s="42"/>
      <c r="V62" s="8"/>
      <c r="W62" s="8"/>
      <c r="X62" s="8"/>
      <c r="Y62" s="121"/>
      <c r="Z62" s="23"/>
      <c r="AA62" s="8"/>
      <c r="AB62" s="8"/>
      <c r="AC62" s="8"/>
      <c r="AD62" s="22"/>
      <c r="AE62" s="42">
        <v>6</v>
      </c>
      <c r="AF62" s="8">
        <v>4</v>
      </c>
      <c r="AG62" s="8">
        <v>0</v>
      </c>
      <c r="AH62" s="8" t="s">
        <v>51</v>
      </c>
      <c r="AI62" s="121">
        <v>3</v>
      </c>
      <c r="AJ62" s="23"/>
      <c r="AK62" s="8"/>
      <c r="AL62" s="8"/>
      <c r="AM62" s="8"/>
      <c r="AN62" s="22"/>
      <c r="AO62" s="134"/>
    </row>
    <row r="63" spans="1:41" s="51" customFormat="1" ht="15" thickBot="1">
      <c r="A63" s="21">
        <v>52</v>
      </c>
      <c r="B63" s="20" t="s">
        <v>131</v>
      </c>
      <c r="C63" s="36" t="s">
        <v>99</v>
      </c>
      <c r="D63" s="45">
        <f t="shared" si="13"/>
        <v>7</v>
      </c>
      <c r="E63" s="99">
        <f t="shared" si="14"/>
        <v>2</v>
      </c>
      <c r="F63" s="23"/>
      <c r="G63" s="8"/>
      <c r="H63" s="8"/>
      <c r="I63" s="8"/>
      <c r="J63" s="22"/>
      <c r="K63" s="42"/>
      <c r="L63" s="8"/>
      <c r="M63" s="8"/>
      <c r="N63" s="8"/>
      <c r="O63" s="121"/>
      <c r="P63" s="23"/>
      <c r="Q63" s="8"/>
      <c r="R63" s="8"/>
      <c r="S63" s="8"/>
      <c r="T63" s="22"/>
      <c r="U63" s="42"/>
      <c r="V63" s="8"/>
      <c r="W63" s="8"/>
      <c r="X63" s="8"/>
      <c r="Y63" s="121"/>
      <c r="Z63" s="23"/>
      <c r="AA63" s="8"/>
      <c r="AB63" s="8"/>
      <c r="AC63" s="8"/>
      <c r="AD63" s="22"/>
      <c r="AE63" s="42">
        <v>7</v>
      </c>
      <c r="AF63" s="8">
        <v>0</v>
      </c>
      <c r="AG63" s="8">
        <v>0</v>
      </c>
      <c r="AH63" s="8" t="s">
        <v>51</v>
      </c>
      <c r="AI63" s="121">
        <v>2</v>
      </c>
      <c r="AJ63" s="23"/>
      <c r="AK63" s="8"/>
      <c r="AL63" s="8"/>
      <c r="AM63" s="8"/>
      <c r="AN63" s="22"/>
      <c r="AO63" s="135"/>
    </row>
    <row r="64" spans="1:41" s="75" customFormat="1" ht="15" thickBot="1">
      <c r="A64" s="164" t="s">
        <v>39</v>
      </c>
      <c r="B64" s="165"/>
      <c r="C64" s="166"/>
      <c r="D64" s="53">
        <f>SUM(D65:D68)</f>
        <v>40</v>
      </c>
      <c r="E64" s="62">
        <f>SUM(E65:E68)</f>
        <v>14</v>
      </c>
      <c r="F64" s="53">
        <f aca="true" t="shared" si="15" ref="F64:AN64">SUM(F65:F68)</f>
        <v>0</v>
      </c>
      <c r="G64" s="56">
        <f t="shared" si="15"/>
        <v>0</v>
      </c>
      <c r="H64" s="56">
        <f t="shared" si="15"/>
        <v>0</v>
      </c>
      <c r="I64" s="56">
        <f t="shared" si="15"/>
        <v>0</v>
      </c>
      <c r="J64" s="54">
        <f t="shared" si="15"/>
        <v>0</v>
      </c>
      <c r="K64" s="55">
        <f t="shared" si="15"/>
        <v>0</v>
      </c>
      <c r="L64" s="56">
        <f t="shared" si="15"/>
        <v>0</v>
      </c>
      <c r="M64" s="56">
        <f t="shared" si="15"/>
        <v>0</v>
      </c>
      <c r="N64" s="56">
        <f t="shared" si="15"/>
        <v>0</v>
      </c>
      <c r="O64" s="62">
        <f t="shared" si="15"/>
        <v>0</v>
      </c>
      <c r="P64" s="53">
        <f t="shared" si="15"/>
        <v>0</v>
      </c>
      <c r="Q64" s="56">
        <f t="shared" si="15"/>
        <v>0</v>
      </c>
      <c r="R64" s="56">
        <f t="shared" si="15"/>
        <v>0</v>
      </c>
      <c r="S64" s="56">
        <f t="shared" si="15"/>
        <v>0</v>
      </c>
      <c r="T64" s="54">
        <f t="shared" si="15"/>
        <v>0</v>
      </c>
      <c r="U64" s="55">
        <f t="shared" si="15"/>
        <v>0</v>
      </c>
      <c r="V64" s="56">
        <f t="shared" si="15"/>
        <v>0</v>
      </c>
      <c r="W64" s="56">
        <f t="shared" si="15"/>
        <v>0</v>
      </c>
      <c r="X64" s="56">
        <f t="shared" si="15"/>
        <v>0</v>
      </c>
      <c r="Y64" s="62">
        <f t="shared" si="15"/>
        <v>0</v>
      </c>
      <c r="Z64" s="53">
        <f t="shared" si="15"/>
        <v>12</v>
      </c>
      <c r="AA64" s="56">
        <f t="shared" si="15"/>
        <v>10</v>
      </c>
      <c r="AB64" s="56">
        <f t="shared" si="15"/>
        <v>0</v>
      </c>
      <c r="AC64" s="56">
        <f t="shared" si="15"/>
        <v>0</v>
      </c>
      <c r="AD64" s="54">
        <f t="shared" si="15"/>
        <v>7</v>
      </c>
      <c r="AE64" s="55">
        <f t="shared" si="15"/>
        <v>14</v>
      </c>
      <c r="AF64" s="56">
        <f t="shared" si="15"/>
        <v>4</v>
      </c>
      <c r="AG64" s="56">
        <f t="shared" si="15"/>
        <v>0</v>
      </c>
      <c r="AH64" s="56">
        <f t="shared" si="15"/>
        <v>0</v>
      </c>
      <c r="AI64" s="62">
        <f t="shared" si="15"/>
        <v>7</v>
      </c>
      <c r="AJ64" s="53">
        <f t="shared" si="15"/>
        <v>0</v>
      </c>
      <c r="AK64" s="56">
        <f t="shared" si="15"/>
        <v>0</v>
      </c>
      <c r="AL64" s="56">
        <f t="shared" si="15"/>
        <v>0</v>
      </c>
      <c r="AM64" s="56">
        <f t="shared" si="15"/>
        <v>0</v>
      </c>
      <c r="AN64" s="54">
        <f t="shared" si="15"/>
        <v>0</v>
      </c>
      <c r="AO64" s="132"/>
    </row>
    <row r="65" spans="1:41" s="51" customFormat="1" ht="14.25">
      <c r="A65" s="48">
        <v>53</v>
      </c>
      <c r="B65" s="19" t="s">
        <v>240</v>
      </c>
      <c r="C65" s="34" t="s">
        <v>37</v>
      </c>
      <c r="D65" s="45">
        <f>SUM(F65:H65,K65:M65,P65:R65,U65:W65,Z65:AB65,AE65:AG65,AJ65:AL65)</f>
        <v>6</v>
      </c>
      <c r="E65" s="99">
        <f>SUM(J65,O65,T65,Y65,AD65,AI65,AN65)</f>
        <v>3</v>
      </c>
      <c r="F65" s="48"/>
      <c r="G65" s="5"/>
      <c r="H65" s="5"/>
      <c r="I65" s="5"/>
      <c r="J65" s="6"/>
      <c r="K65" s="40"/>
      <c r="L65" s="5"/>
      <c r="M65" s="5"/>
      <c r="N65" s="5"/>
      <c r="O65" s="122"/>
      <c r="P65" s="48"/>
      <c r="Q65" s="5"/>
      <c r="R65" s="5"/>
      <c r="S65" s="5"/>
      <c r="T65" s="6"/>
      <c r="U65" s="40"/>
      <c r="V65" s="5"/>
      <c r="W65" s="5"/>
      <c r="X65" s="5"/>
      <c r="Y65" s="122"/>
      <c r="Z65" s="48"/>
      <c r="AA65" s="5"/>
      <c r="AB65" s="5"/>
      <c r="AC65" s="5"/>
      <c r="AD65" s="6"/>
      <c r="AE65" s="40">
        <v>6</v>
      </c>
      <c r="AF65" s="5">
        <v>0</v>
      </c>
      <c r="AG65" s="5">
        <v>0</v>
      </c>
      <c r="AH65" s="5" t="s">
        <v>51</v>
      </c>
      <c r="AI65" s="122">
        <v>3</v>
      </c>
      <c r="AJ65" s="48"/>
      <c r="AK65" s="5"/>
      <c r="AL65" s="5"/>
      <c r="AM65" s="5"/>
      <c r="AN65" s="6"/>
      <c r="AO65" s="133"/>
    </row>
    <row r="66" spans="1:41" s="51" customFormat="1" ht="14.25">
      <c r="A66" s="21">
        <v>54</v>
      </c>
      <c r="B66" s="18" t="s">
        <v>241</v>
      </c>
      <c r="C66" s="35" t="s">
        <v>38</v>
      </c>
      <c r="D66" s="45">
        <f>SUM(F66:H66,K66:M66,P66:R66,U66:W66,Z66:AB66,AE66:AG66,AJ66:AL66)</f>
        <v>10</v>
      </c>
      <c r="E66" s="99">
        <f>SUM(J66,O66,T66,Y66,AD66,AI66,AN66)</f>
        <v>3</v>
      </c>
      <c r="F66" s="21"/>
      <c r="G66" s="3"/>
      <c r="H66" s="3"/>
      <c r="I66" s="3"/>
      <c r="J66" s="7"/>
      <c r="K66" s="41"/>
      <c r="L66" s="3"/>
      <c r="M66" s="3"/>
      <c r="N66" s="3"/>
      <c r="O66" s="120"/>
      <c r="P66" s="21"/>
      <c r="Q66" s="3"/>
      <c r="R66" s="3"/>
      <c r="S66" s="3"/>
      <c r="T66" s="7"/>
      <c r="U66" s="41"/>
      <c r="V66" s="3"/>
      <c r="W66" s="3"/>
      <c r="X66" s="3"/>
      <c r="Y66" s="120"/>
      <c r="Z66" s="21">
        <v>4</v>
      </c>
      <c r="AA66" s="3">
        <v>6</v>
      </c>
      <c r="AB66" s="3">
        <v>0</v>
      </c>
      <c r="AC66" s="3" t="s">
        <v>51</v>
      </c>
      <c r="AD66" s="7">
        <v>3</v>
      </c>
      <c r="AE66" s="41"/>
      <c r="AF66" s="3"/>
      <c r="AG66" s="3"/>
      <c r="AH66" s="3"/>
      <c r="AI66" s="120"/>
      <c r="AJ66" s="21"/>
      <c r="AK66" s="3"/>
      <c r="AL66" s="3"/>
      <c r="AM66" s="3"/>
      <c r="AN66" s="7"/>
      <c r="AO66" s="134"/>
    </row>
    <row r="67" spans="1:41" s="51" customFormat="1" ht="14.25">
      <c r="A67" s="48">
        <v>55</v>
      </c>
      <c r="B67" s="18" t="s">
        <v>242</v>
      </c>
      <c r="C67" s="35" t="s">
        <v>96</v>
      </c>
      <c r="D67" s="45">
        <f>SUM(F67:H67,K67:M67,P67:R67,U67:W67,Z67:AB67,AE67:AG67,AJ67:AL67)</f>
        <v>12</v>
      </c>
      <c r="E67" s="99">
        <f>SUM(J67,O67,T67,Y67,AD67,AI67,AN67)</f>
        <v>4</v>
      </c>
      <c r="F67" s="21"/>
      <c r="G67" s="3"/>
      <c r="H67" s="3"/>
      <c r="I67" s="3"/>
      <c r="J67" s="7"/>
      <c r="K67" s="41"/>
      <c r="L67" s="3"/>
      <c r="M67" s="3"/>
      <c r="N67" s="3"/>
      <c r="O67" s="120"/>
      <c r="P67" s="21"/>
      <c r="Q67" s="3"/>
      <c r="R67" s="3"/>
      <c r="S67" s="3"/>
      <c r="T67" s="7"/>
      <c r="U67" s="41"/>
      <c r="V67" s="3"/>
      <c r="W67" s="3"/>
      <c r="X67" s="3"/>
      <c r="Y67" s="120"/>
      <c r="Z67" s="21">
        <v>8</v>
      </c>
      <c r="AA67" s="3">
        <v>4</v>
      </c>
      <c r="AB67" s="3">
        <v>0</v>
      </c>
      <c r="AC67" s="3" t="s">
        <v>51</v>
      </c>
      <c r="AD67" s="7">
        <v>4</v>
      </c>
      <c r="AE67" s="41"/>
      <c r="AF67" s="3"/>
      <c r="AG67" s="3"/>
      <c r="AH67" s="3"/>
      <c r="AI67" s="120"/>
      <c r="AJ67" s="47"/>
      <c r="AK67" s="4"/>
      <c r="AL67" s="4"/>
      <c r="AM67" s="3"/>
      <c r="AN67" s="7"/>
      <c r="AO67" s="134"/>
    </row>
    <row r="68" spans="1:41" s="51" customFormat="1" ht="15" thickBot="1">
      <c r="A68" s="21">
        <v>56</v>
      </c>
      <c r="B68" s="20" t="s">
        <v>243</v>
      </c>
      <c r="C68" s="35" t="s">
        <v>97</v>
      </c>
      <c r="D68" s="45">
        <f>SUM(F68:H68,K68:M68,P68:R68,U68:W68,Z68:AB68,AE68:AG68,AJ68:AL68)</f>
        <v>12</v>
      </c>
      <c r="E68" s="99">
        <f>SUM(J68,O68,T68,Y68,AD68,AI68,AN68)</f>
        <v>4</v>
      </c>
      <c r="F68" s="23"/>
      <c r="G68" s="8"/>
      <c r="H68" s="8"/>
      <c r="I68" s="8"/>
      <c r="J68" s="22"/>
      <c r="K68" s="42"/>
      <c r="L68" s="8"/>
      <c r="M68" s="8"/>
      <c r="N68" s="8"/>
      <c r="O68" s="121"/>
      <c r="P68" s="23"/>
      <c r="Q68" s="8"/>
      <c r="R68" s="8"/>
      <c r="S68" s="8"/>
      <c r="T68" s="22"/>
      <c r="U68" s="42"/>
      <c r="V68" s="8"/>
      <c r="W68" s="8"/>
      <c r="X68" s="8"/>
      <c r="Y68" s="121"/>
      <c r="Z68" s="23"/>
      <c r="AA68" s="8"/>
      <c r="AB68" s="8"/>
      <c r="AC68" s="8"/>
      <c r="AD68" s="22"/>
      <c r="AE68" s="42">
        <v>8</v>
      </c>
      <c r="AF68" s="8">
        <v>4</v>
      </c>
      <c r="AG68" s="8">
        <v>0</v>
      </c>
      <c r="AH68" s="8" t="s">
        <v>45</v>
      </c>
      <c r="AI68" s="121">
        <v>4</v>
      </c>
      <c r="AJ68" s="47"/>
      <c r="AK68" s="4"/>
      <c r="AL68" s="4"/>
      <c r="AM68" s="3"/>
      <c r="AN68" s="7"/>
      <c r="AO68" s="134"/>
    </row>
    <row r="69" spans="1:41" s="75" customFormat="1" ht="15" thickBot="1">
      <c r="A69" s="164" t="s">
        <v>121</v>
      </c>
      <c r="B69" s="165"/>
      <c r="C69" s="166"/>
      <c r="D69" s="53">
        <f>SUM(D70:D73)</f>
        <v>40</v>
      </c>
      <c r="E69" s="62">
        <f>SUM(E70:E73)</f>
        <v>10</v>
      </c>
      <c r="F69" s="53">
        <f aca="true" t="shared" si="16" ref="F69:AN69">SUM(F70:F73)</f>
        <v>0</v>
      </c>
      <c r="G69" s="56">
        <f t="shared" si="16"/>
        <v>0</v>
      </c>
      <c r="H69" s="56">
        <f t="shared" si="16"/>
        <v>0</v>
      </c>
      <c r="I69" s="56">
        <f t="shared" si="16"/>
        <v>0</v>
      </c>
      <c r="J69" s="54">
        <f t="shared" si="16"/>
        <v>0</v>
      </c>
      <c r="K69" s="55">
        <f t="shared" si="16"/>
        <v>0</v>
      </c>
      <c r="L69" s="56">
        <f t="shared" si="16"/>
        <v>0</v>
      </c>
      <c r="M69" s="56">
        <f t="shared" si="16"/>
        <v>0</v>
      </c>
      <c r="N69" s="56">
        <f t="shared" si="16"/>
        <v>0</v>
      </c>
      <c r="O69" s="62">
        <f t="shared" si="16"/>
        <v>0</v>
      </c>
      <c r="P69" s="53">
        <f t="shared" si="16"/>
        <v>0</v>
      </c>
      <c r="Q69" s="56">
        <f t="shared" si="16"/>
        <v>0</v>
      </c>
      <c r="R69" s="56">
        <f t="shared" si="16"/>
        <v>0</v>
      </c>
      <c r="S69" s="56">
        <f t="shared" si="16"/>
        <v>0</v>
      </c>
      <c r="T69" s="54">
        <f t="shared" si="16"/>
        <v>0</v>
      </c>
      <c r="U69" s="55">
        <f t="shared" si="16"/>
        <v>0</v>
      </c>
      <c r="V69" s="56">
        <f t="shared" si="16"/>
        <v>0</v>
      </c>
      <c r="W69" s="56">
        <f t="shared" si="16"/>
        <v>0</v>
      </c>
      <c r="X69" s="56">
        <f t="shared" si="16"/>
        <v>0</v>
      </c>
      <c r="Y69" s="62">
        <f t="shared" si="16"/>
        <v>0</v>
      </c>
      <c r="Z69" s="53">
        <f t="shared" si="16"/>
        <v>0</v>
      </c>
      <c r="AA69" s="56">
        <f t="shared" si="16"/>
        <v>0</v>
      </c>
      <c r="AB69" s="56">
        <f t="shared" si="16"/>
        <v>0</v>
      </c>
      <c r="AC69" s="56">
        <f t="shared" si="16"/>
        <v>0</v>
      </c>
      <c r="AD69" s="54">
        <f t="shared" si="16"/>
        <v>0</v>
      </c>
      <c r="AE69" s="55">
        <f t="shared" si="16"/>
        <v>20</v>
      </c>
      <c r="AF69" s="56">
        <f t="shared" si="16"/>
        <v>0</v>
      </c>
      <c r="AG69" s="56">
        <f t="shared" si="16"/>
        <v>0</v>
      </c>
      <c r="AH69" s="56">
        <f t="shared" si="16"/>
        <v>0</v>
      </c>
      <c r="AI69" s="62">
        <f t="shared" si="16"/>
        <v>5</v>
      </c>
      <c r="AJ69" s="53">
        <f t="shared" si="16"/>
        <v>20</v>
      </c>
      <c r="AK69" s="56">
        <f t="shared" si="16"/>
        <v>0</v>
      </c>
      <c r="AL69" s="56">
        <f t="shared" si="16"/>
        <v>0</v>
      </c>
      <c r="AM69" s="56">
        <f t="shared" si="16"/>
        <v>0</v>
      </c>
      <c r="AN69" s="54">
        <f t="shared" si="16"/>
        <v>5</v>
      </c>
      <c r="AO69" s="132"/>
    </row>
    <row r="70" spans="1:41" s="49" customFormat="1" ht="14.25">
      <c r="A70" s="77">
        <v>57</v>
      </c>
      <c r="B70" s="32"/>
      <c r="C70" s="37" t="s">
        <v>122</v>
      </c>
      <c r="D70" s="46">
        <f aca="true" t="shared" si="17" ref="D70:D75">SUM(F70:H70,K70:M70,P70:R70,U70:W70,Z70:AB70,AE70:AG70,AJ70:AL70)</f>
        <v>10</v>
      </c>
      <c r="E70" s="102">
        <f>SUM(J70,O70,T70,Y70,AD70,AI70,AN70)</f>
        <v>3</v>
      </c>
      <c r="F70" s="77"/>
      <c r="G70" s="29"/>
      <c r="H70" s="29"/>
      <c r="I70" s="29"/>
      <c r="J70" s="33"/>
      <c r="K70" s="43"/>
      <c r="L70" s="29"/>
      <c r="M70" s="29"/>
      <c r="N70" s="29"/>
      <c r="O70" s="123"/>
      <c r="P70" s="77"/>
      <c r="Q70" s="29"/>
      <c r="R70" s="29"/>
      <c r="S70" s="29"/>
      <c r="T70" s="33"/>
      <c r="U70" s="43"/>
      <c r="V70" s="29"/>
      <c r="W70" s="29"/>
      <c r="X70" s="29"/>
      <c r="Y70" s="123"/>
      <c r="Z70" s="77"/>
      <c r="AA70" s="29"/>
      <c r="AB70" s="29"/>
      <c r="AC70" s="29"/>
      <c r="AD70" s="33"/>
      <c r="AE70" s="43">
        <v>10</v>
      </c>
      <c r="AF70" s="29">
        <v>0</v>
      </c>
      <c r="AG70" s="29">
        <v>0</v>
      </c>
      <c r="AH70" s="29" t="s">
        <v>51</v>
      </c>
      <c r="AI70" s="123">
        <v>3</v>
      </c>
      <c r="AJ70" s="77"/>
      <c r="AK70" s="29"/>
      <c r="AL70" s="29"/>
      <c r="AM70" s="29"/>
      <c r="AN70" s="33"/>
      <c r="AO70" s="137"/>
    </row>
    <row r="71" spans="1:41" s="49" customFormat="1" ht="14.25">
      <c r="A71" s="47">
        <v>58</v>
      </c>
      <c r="B71" s="30"/>
      <c r="C71" s="38" t="s">
        <v>123</v>
      </c>
      <c r="D71" s="46">
        <f t="shared" si="17"/>
        <v>10</v>
      </c>
      <c r="E71" s="102">
        <f>SUM(J71,O71,T71,Y71,AD71,AI71,AN71)</f>
        <v>2</v>
      </c>
      <c r="F71" s="47"/>
      <c r="G71" s="4"/>
      <c r="H71" s="4"/>
      <c r="I71" s="4"/>
      <c r="J71" s="31"/>
      <c r="K71" s="44"/>
      <c r="L71" s="4"/>
      <c r="M71" s="4"/>
      <c r="N71" s="4"/>
      <c r="O71" s="103"/>
      <c r="P71" s="47"/>
      <c r="Q71" s="4"/>
      <c r="R71" s="4"/>
      <c r="S71" s="4"/>
      <c r="T71" s="31"/>
      <c r="U71" s="44"/>
      <c r="V71" s="4"/>
      <c r="W71" s="4"/>
      <c r="X71" s="4"/>
      <c r="Y71" s="103"/>
      <c r="Z71" s="47"/>
      <c r="AA71" s="4"/>
      <c r="AB71" s="4"/>
      <c r="AC71" s="4"/>
      <c r="AD71" s="31"/>
      <c r="AE71" s="44"/>
      <c r="AF71" s="4"/>
      <c r="AG71" s="4"/>
      <c r="AH71" s="4"/>
      <c r="AI71" s="103"/>
      <c r="AJ71" s="47">
        <v>10</v>
      </c>
      <c r="AK71" s="4">
        <v>0</v>
      </c>
      <c r="AL71" s="4">
        <v>0</v>
      </c>
      <c r="AM71" s="4" t="s">
        <v>51</v>
      </c>
      <c r="AN71" s="31">
        <v>2</v>
      </c>
      <c r="AO71" s="138"/>
    </row>
    <row r="72" spans="1:41" s="49" customFormat="1" ht="14.25">
      <c r="A72" s="47">
        <v>59</v>
      </c>
      <c r="B72" s="30"/>
      <c r="C72" s="38" t="s">
        <v>124</v>
      </c>
      <c r="D72" s="46">
        <f t="shared" si="17"/>
        <v>10</v>
      </c>
      <c r="E72" s="102">
        <f>SUM(J72,O72,T72,Y72,AD72,AI72,AN72)</f>
        <v>2</v>
      </c>
      <c r="F72" s="47"/>
      <c r="G72" s="4"/>
      <c r="H72" s="4"/>
      <c r="I72" s="4"/>
      <c r="J72" s="31"/>
      <c r="K72" s="44"/>
      <c r="L72" s="4"/>
      <c r="M72" s="4"/>
      <c r="N72" s="4"/>
      <c r="O72" s="103"/>
      <c r="P72" s="47"/>
      <c r="Q72" s="4"/>
      <c r="R72" s="4"/>
      <c r="S72" s="4"/>
      <c r="T72" s="31"/>
      <c r="U72" s="44"/>
      <c r="V72" s="4"/>
      <c r="W72" s="4"/>
      <c r="X72" s="4"/>
      <c r="Y72" s="103"/>
      <c r="Z72" s="47"/>
      <c r="AA72" s="4"/>
      <c r="AB72" s="4"/>
      <c r="AC72" s="4"/>
      <c r="AD72" s="31"/>
      <c r="AE72" s="44">
        <v>10</v>
      </c>
      <c r="AF72" s="4">
        <v>0</v>
      </c>
      <c r="AG72" s="4">
        <v>0</v>
      </c>
      <c r="AH72" s="4" t="s">
        <v>51</v>
      </c>
      <c r="AI72" s="103">
        <v>2</v>
      </c>
      <c r="AJ72" s="47"/>
      <c r="AK72" s="4"/>
      <c r="AL72" s="4"/>
      <c r="AM72" s="4"/>
      <c r="AN72" s="31"/>
      <c r="AO72" s="138"/>
    </row>
    <row r="73" spans="1:41" s="49" customFormat="1" ht="14.25">
      <c r="A73" s="47">
        <v>60</v>
      </c>
      <c r="B73" s="30"/>
      <c r="C73" s="38" t="s">
        <v>125</v>
      </c>
      <c r="D73" s="46">
        <f t="shared" si="17"/>
        <v>10</v>
      </c>
      <c r="E73" s="102">
        <f>SUM(J73,O73,T73,Y73,AD73,AI73,AN73)</f>
        <v>3</v>
      </c>
      <c r="F73" s="47"/>
      <c r="G73" s="4"/>
      <c r="H73" s="4"/>
      <c r="I73" s="4"/>
      <c r="J73" s="31"/>
      <c r="K73" s="44"/>
      <c r="L73" s="4"/>
      <c r="M73" s="4"/>
      <c r="N73" s="4"/>
      <c r="O73" s="103"/>
      <c r="P73" s="47"/>
      <c r="Q73" s="4"/>
      <c r="R73" s="4"/>
      <c r="S73" s="4"/>
      <c r="T73" s="31"/>
      <c r="U73" s="44"/>
      <c r="V73" s="4"/>
      <c r="W73" s="4"/>
      <c r="X73" s="4"/>
      <c r="Y73" s="103"/>
      <c r="Z73" s="47"/>
      <c r="AA73" s="4"/>
      <c r="AB73" s="4"/>
      <c r="AC73" s="4"/>
      <c r="AD73" s="31"/>
      <c r="AE73" s="44"/>
      <c r="AF73" s="4"/>
      <c r="AG73" s="4"/>
      <c r="AH73" s="4"/>
      <c r="AI73" s="103"/>
      <c r="AJ73" s="47">
        <v>10</v>
      </c>
      <c r="AK73" s="4">
        <v>0</v>
      </c>
      <c r="AL73" s="4">
        <v>0</v>
      </c>
      <c r="AM73" s="4" t="s">
        <v>51</v>
      </c>
      <c r="AN73" s="31">
        <v>3</v>
      </c>
      <c r="AO73" s="138"/>
    </row>
    <row r="74" spans="1:41" s="51" customFormat="1" ht="15" thickBot="1">
      <c r="A74" s="76">
        <v>61</v>
      </c>
      <c r="B74" s="90" t="s">
        <v>247</v>
      </c>
      <c r="C74" s="91" t="s">
        <v>223</v>
      </c>
      <c r="D74" s="46">
        <f t="shared" si="17"/>
        <v>0</v>
      </c>
      <c r="E74" s="102">
        <f>SUM(J74,O74,T74,Y74,AD74,AI74,AN74)</f>
        <v>15</v>
      </c>
      <c r="F74" s="76"/>
      <c r="G74" s="93"/>
      <c r="H74" s="93"/>
      <c r="I74" s="93"/>
      <c r="J74" s="85"/>
      <c r="K74" s="92"/>
      <c r="L74" s="93"/>
      <c r="M74" s="93"/>
      <c r="N74" s="93"/>
      <c r="O74" s="125"/>
      <c r="P74" s="76"/>
      <c r="Q74" s="93"/>
      <c r="R74" s="93"/>
      <c r="S74" s="93"/>
      <c r="T74" s="85"/>
      <c r="U74" s="92"/>
      <c r="V74" s="93"/>
      <c r="W74" s="93"/>
      <c r="X74" s="93"/>
      <c r="Y74" s="125"/>
      <c r="Z74" s="76"/>
      <c r="AA74" s="93"/>
      <c r="AB74" s="93"/>
      <c r="AC74" s="93"/>
      <c r="AD74" s="85"/>
      <c r="AE74" s="92"/>
      <c r="AF74" s="93"/>
      <c r="AG74" s="93"/>
      <c r="AH74" s="93"/>
      <c r="AI74" s="125"/>
      <c r="AJ74" s="76">
        <v>0</v>
      </c>
      <c r="AK74" s="93">
        <v>0</v>
      </c>
      <c r="AL74" s="93">
        <v>0</v>
      </c>
      <c r="AM74" s="93" t="s">
        <v>51</v>
      </c>
      <c r="AN74" s="85">
        <v>15</v>
      </c>
      <c r="AO74" s="80"/>
    </row>
    <row r="75" spans="1:41" s="51" customFormat="1" ht="15">
      <c r="A75" s="201" t="s">
        <v>41</v>
      </c>
      <c r="B75" s="202"/>
      <c r="C75" s="202"/>
      <c r="D75" s="94">
        <f t="shared" si="17"/>
        <v>716</v>
      </c>
      <c r="E75" s="104"/>
      <c r="F75" s="112">
        <f>F5+F17+F26+F44+F55+F64+F69</f>
        <v>76</v>
      </c>
      <c r="G75" s="95">
        <f>G5+G17+G26+G44+G55+G64+G69</f>
        <v>26</v>
      </c>
      <c r="H75" s="95">
        <f>H5+H17+H26+H44+H55+H64+H69</f>
        <v>10</v>
      </c>
      <c r="I75" s="95"/>
      <c r="J75" s="96"/>
      <c r="K75" s="108">
        <f>K5+K17+K26+K44+K55+K64+K69</f>
        <v>58</v>
      </c>
      <c r="L75" s="95">
        <f>L5+L17+L26+L44+L55+L64+L69</f>
        <v>34</v>
      </c>
      <c r="M75" s="95">
        <f>M5+M17+M26+M44+M55+M64+M69</f>
        <v>20</v>
      </c>
      <c r="N75" s="95"/>
      <c r="O75" s="126"/>
      <c r="P75" s="112">
        <f>P5+P17+P26+P44+P55+P64+P69</f>
        <v>56</v>
      </c>
      <c r="Q75" s="95">
        <f>Q5+Q17+Q26+Q44+Q55+Q64+Q69</f>
        <v>30</v>
      </c>
      <c r="R75" s="95">
        <f>R5+R17+R26+R44+R55+R64+R69</f>
        <v>22</v>
      </c>
      <c r="S75" s="95"/>
      <c r="T75" s="96"/>
      <c r="U75" s="108">
        <f>U5+U17+U26+U44+U55+U64+U69</f>
        <v>68</v>
      </c>
      <c r="V75" s="95">
        <f>V5+V17+V26+V44+V55+V64+V69</f>
        <v>12</v>
      </c>
      <c r="W75" s="95">
        <f>W5+W17+W26+W44+W55+W64+W69</f>
        <v>30</v>
      </c>
      <c r="X75" s="95"/>
      <c r="Y75" s="126"/>
      <c r="Z75" s="112">
        <f>Z5+Z17+Z26+Z44+Z55+Z64+Z69</f>
        <v>78</v>
      </c>
      <c r="AA75" s="95">
        <f>AA5+AA17+AA26+AA44+AA55+AA64+AA69</f>
        <v>21</v>
      </c>
      <c r="AB75" s="95">
        <f>AB5+AB17+AB26+AB44+AB55+AB64+AB69</f>
        <v>24</v>
      </c>
      <c r="AC75" s="95"/>
      <c r="AD75" s="96"/>
      <c r="AE75" s="108">
        <f>AE5+AE17+AE26+AE44+AE55+AE64+AE69</f>
        <v>61</v>
      </c>
      <c r="AF75" s="95">
        <f>AF5+AF17+AF26+AF44+AF55+AF64+AF69</f>
        <v>12</v>
      </c>
      <c r="AG75" s="95">
        <f>AG5+AG17+AG26+AG44+AG55+AG64+AG69</f>
        <v>20</v>
      </c>
      <c r="AH75" s="95"/>
      <c r="AI75" s="126"/>
      <c r="AJ75" s="112">
        <f>AJ5+AJ17+AJ26+AJ44+AJ55+AJ64+AJ69</f>
        <v>38</v>
      </c>
      <c r="AK75" s="95">
        <f>AK5+AK17+AK26+AK44+AK55+AK64+AK69</f>
        <v>0</v>
      </c>
      <c r="AL75" s="95">
        <f>AL5+AL17+AL26+AL44+AL55+AL64+AL69</f>
        <v>20</v>
      </c>
      <c r="AM75" s="95"/>
      <c r="AN75" s="96"/>
      <c r="AO75" s="86"/>
    </row>
    <row r="76" spans="1:41" s="50" customFormat="1" ht="14.25">
      <c r="A76" s="205" t="s">
        <v>52</v>
      </c>
      <c r="B76" s="206"/>
      <c r="C76" s="206"/>
      <c r="D76" s="97"/>
      <c r="E76" s="105"/>
      <c r="F76" s="180">
        <f>SUM(F75:H75)</f>
        <v>112</v>
      </c>
      <c r="G76" s="185"/>
      <c r="H76" s="185"/>
      <c r="I76" s="67"/>
      <c r="J76" s="68"/>
      <c r="K76" s="186">
        <f>SUM(K75:M75)</f>
        <v>112</v>
      </c>
      <c r="L76" s="181"/>
      <c r="M76" s="181"/>
      <c r="N76" s="67"/>
      <c r="O76" s="83"/>
      <c r="P76" s="180">
        <f>SUM(P75:R75)</f>
        <v>108</v>
      </c>
      <c r="Q76" s="181"/>
      <c r="R76" s="181"/>
      <c r="S76" s="67"/>
      <c r="T76" s="68"/>
      <c r="U76" s="186">
        <f>SUM(U75:W75)</f>
        <v>110</v>
      </c>
      <c r="V76" s="181"/>
      <c r="W76" s="181"/>
      <c r="X76" s="67"/>
      <c r="Y76" s="83"/>
      <c r="Z76" s="180">
        <f>SUM(Z75:AB75)</f>
        <v>123</v>
      </c>
      <c r="AA76" s="181"/>
      <c r="AB76" s="181"/>
      <c r="AC76" s="67"/>
      <c r="AD76" s="68"/>
      <c r="AE76" s="186">
        <f>SUM(AE75:AG75)</f>
        <v>93</v>
      </c>
      <c r="AF76" s="181"/>
      <c r="AG76" s="181"/>
      <c r="AH76" s="67"/>
      <c r="AI76" s="83"/>
      <c r="AJ76" s="180">
        <f>SUM(AJ75:AL75)</f>
        <v>58</v>
      </c>
      <c r="AK76" s="181"/>
      <c r="AL76" s="181"/>
      <c r="AM76" s="67"/>
      <c r="AN76" s="68"/>
      <c r="AO76" s="88"/>
    </row>
    <row r="77" spans="1:41" s="51" customFormat="1" ht="15.75" thickBot="1">
      <c r="A77" s="203" t="s">
        <v>42</v>
      </c>
      <c r="B77" s="204"/>
      <c r="C77" s="204"/>
      <c r="D77" s="98"/>
      <c r="E77" s="106">
        <f>SUM(J77,O77,T77,Y77,AD77,AI77,AN77)</f>
        <v>210</v>
      </c>
      <c r="F77" s="113"/>
      <c r="G77" s="81"/>
      <c r="H77" s="81"/>
      <c r="I77" s="81"/>
      <c r="J77" s="82">
        <f>J5+J17+J26+J44+J55+J64+J69</f>
        <v>29</v>
      </c>
      <c r="K77" s="89"/>
      <c r="L77" s="81"/>
      <c r="M77" s="81"/>
      <c r="N77" s="81"/>
      <c r="O77" s="84">
        <f>O5+O17+O26+O44+O55+O64+O69</f>
        <v>31</v>
      </c>
      <c r="P77" s="113"/>
      <c r="Q77" s="81"/>
      <c r="R77" s="81"/>
      <c r="S77" s="81"/>
      <c r="T77" s="82">
        <f>T5+T17+T26+T44+T55+T64+T69</f>
        <v>30</v>
      </c>
      <c r="U77" s="89"/>
      <c r="V77" s="81"/>
      <c r="W77" s="81"/>
      <c r="X77" s="81"/>
      <c r="Y77" s="84">
        <f>Y5+Y17+Y26+Y44+Y55+Y64+Y69</f>
        <v>30</v>
      </c>
      <c r="Z77" s="113"/>
      <c r="AA77" s="81"/>
      <c r="AB77" s="81"/>
      <c r="AC77" s="81"/>
      <c r="AD77" s="82">
        <f>AD5+AD17+AD26+AD44+AD55+AD64+AD69</f>
        <v>32</v>
      </c>
      <c r="AE77" s="89"/>
      <c r="AF77" s="81"/>
      <c r="AG77" s="81"/>
      <c r="AH77" s="81"/>
      <c r="AI77" s="84">
        <f>AI5+AI17+AI26+AI44+AI55+AI64+AI69+AI74</f>
        <v>27</v>
      </c>
      <c r="AJ77" s="113"/>
      <c r="AK77" s="81"/>
      <c r="AL77" s="81"/>
      <c r="AM77" s="81"/>
      <c r="AN77" s="82">
        <f>AN5+AN17+AN26+AN44+AN55+AN64+AN69+AN74</f>
        <v>31</v>
      </c>
      <c r="AO77" s="87"/>
    </row>
    <row r="78" spans="2:41" s="50" customFormat="1" ht="14.25">
      <c r="B78" s="70"/>
      <c r="C78" s="19" t="s">
        <v>100</v>
      </c>
      <c r="D78" s="26"/>
      <c r="E78" s="26"/>
      <c r="F78" s="114"/>
      <c r="G78" s="10"/>
      <c r="H78" s="10"/>
      <c r="I78" s="5">
        <f>COUNTIF(I6:I73,"v")</f>
        <v>4</v>
      </c>
      <c r="J78" s="115"/>
      <c r="K78" s="10"/>
      <c r="L78" s="10"/>
      <c r="M78" s="10"/>
      <c r="N78" s="5">
        <f>COUNTIF(N6:N73,"v")</f>
        <v>3</v>
      </c>
      <c r="O78" s="10"/>
      <c r="P78" s="114"/>
      <c r="Q78" s="10"/>
      <c r="R78" s="10"/>
      <c r="S78" s="5">
        <f>COUNTIF(S6:S73,"v")</f>
        <v>4</v>
      </c>
      <c r="T78" s="115"/>
      <c r="U78" s="10"/>
      <c r="V78" s="10"/>
      <c r="W78" s="10"/>
      <c r="X78" s="5">
        <f>COUNTIF(X6:X73,"v")</f>
        <v>5</v>
      </c>
      <c r="Y78" s="10"/>
      <c r="Z78" s="114"/>
      <c r="AA78" s="10"/>
      <c r="AB78" s="10"/>
      <c r="AC78" s="5">
        <f>COUNTIF(AC6:AC73,"v")</f>
        <v>5</v>
      </c>
      <c r="AD78" s="115"/>
      <c r="AE78" s="10"/>
      <c r="AF78" s="10"/>
      <c r="AG78" s="10"/>
      <c r="AH78" s="5">
        <f>COUNTIF(AH6:AH73,"v")</f>
        <v>2</v>
      </c>
      <c r="AI78" s="10"/>
      <c r="AJ78" s="114"/>
      <c r="AK78" s="10"/>
      <c r="AL78" s="10"/>
      <c r="AM78" s="5">
        <f>COUNTIF(AM6:AM73,"v")</f>
        <v>1</v>
      </c>
      <c r="AN78" s="115"/>
      <c r="AO78" s="88"/>
    </row>
    <row r="79" spans="2:41" s="50" customFormat="1" ht="14.25">
      <c r="B79" s="70"/>
      <c r="C79" s="19" t="s">
        <v>101</v>
      </c>
      <c r="D79" s="26"/>
      <c r="E79" s="26"/>
      <c r="F79" s="114"/>
      <c r="G79" s="10"/>
      <c r="H79" s="10"/>
      <c r="I79" s="5">
        <f>COUNTIF(I6:I73,"f")</f>
        <v>3</v>
      </c>
      <c r="J79" s="115"/>
      <c r="K79" s="10"/>
      <c r="L79" s="10"/>
      <c r="M79" s="10"/>
      <c r="N79" s="5">
        <f>COUNTIF(N6:N73,"f")</f>
        <v>5</v>
      </c>
      <c r="O79" s="10"/>
      <c r="P79" s="114"/>
      <c r="Q79" s="10"/>
      <c r="R79" s="10"/>
      <c r="S79" s="5">
        <f>COUNTIF(S6:S73,"f")</f>
        <v>6</v>
      </c>
      <c r="T79" s="115"/>
      <c r="U79" s="10"/>
      <c r="V79" s="10"/>
      <c r="W79" s="10"/>
      <c r="X79" s="5">
        <f>COUNTIF(X6:X73,"f")</f>
        <v>5</v>
      </c>
      <c r="Y79" s="10"/>
      <c r="Z79" s="114"/>
      <c r="AA79" s="10"/>
      <c r="AB79" s="10"/>
      <c r="AC79" s="5">
        <f>COUNTIF(AC6:AC73,"f")</f>
        <v>6</v>
      </c>
      <c r="AD79" s="115"/>
      <c r="AE79" s="10"/>
      <c r="AF79" s="10"/>
      <c r="AG79" s="10"/>
      <c r="AH79" s="5">
        <f>COUNTIF(AH6:AH73,"f")</f>
        <v>7</v>
      </c>
      <c r="AI79" s="10"/>
      <c r="AJ79" s="114"/>
      <c r="AK79" s="10"/>
      <c r="AL79" s="10"/>
      <c r="AM79" s="5">
        <f>COUNTIF(AM6:AM74,"f")</f>
        <v>5</v>
      </c>
      <c r="AN79" s="115"/>
      <c r="AO79" s="88"/>
    </row>
    <row r="80" spans="2:41" s="50" customFormat="1" ht="14.25">
      <c r="B80" s="70"/>
      <c r="C80" s="20" t="s">
        <v>102</v>
      </c>
      <c r="D80" s="27"/>
      <c r="E80" s="27"/>
      <c r="F80" s="116"/>
      <c r="G80" s="11"/>
      <c r="H80" s="11"/>
      <c r="I80" s="3">
        <f>COUNTIF(I6:I73,"s")</f>
        <v>0</v>
      </c>
      <c r="J80" s="117"/>
      <c r="K80" s="24"/>
      <c r="L80" s="24"/>
      <c r="M80" s="24"/>
      <c r="N80" s="8">
        <f>COUNTIF(N6:N73,"s")</f>
        <v>0</v>
      </c>
      <c r="O80" s="24"/>
      <c r="P80" s="116"/>
      <c r="Q80" s="11"/>
      <c r="R80" s="11"/>
      <c r="S80" s="3">
        <f>COUNTIF(S6:S73,"s")</f>
        <v>0</v>
      </c>
      <c r="T80" s="117"/>
      <c r="U80" s="24"/>
      <c r="V80" s="24"/>
      <c r="W80" s="24"/>
      <c r="X80" s="8">
        <f>COUNTIF(X6:X73,"s")</f>
        <v>0</v>
      </c>
      <c r="Y80" s="24"/>
      <c r="Z80" s="116"/>
      <c r="AA80" s="11"/>
      <c r="AB80" s="11"/>
      <c r="AC80" s="3">
        <f>COUNTIF(AC6:AC73,"s")</f>
        <v>0</v>
      </c>
      <c r="AD80" s="117"/>
      <c r="AE80" s="24"/>
      <c r="AF80" s="24"/>
      <c r="AG80" s="24"/>
      <c r="AH80" s="8">
        <f>COUNTIF(AH6:AH73,"s")</f>
        <v>0</v>
      </c>
      <c r="AI80" s="24"/>
      <c r="AJ80" s="116"/>
      <c r="AK80" s="11"/>
      <c r="AL80" s="11"/>
      <c r="AM80" s="3">
        <f>COUNTIF(AM6:AM73,"s")</f>
        <v>0</v>
      </c>
      <c r="AN80" s="117"/>
      <c r="AO80" s="88"/>
    </row>
    <row r="81" spans="1:46" ht="15" thickBot="1">
      <c r="A81" s="50"/>
      <c r="B81" s="71"/>
      <c r="C81" s="69" t="s">
        <v>65</v>
      </c>
      <c r="D81" s="28"/>
      <c r="E81" s="28"/>
      <c r="F81" s="192" t="s">
        <v>126</v>
      </c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4"/>
      <c r="AO81" s="142"/>
      <c r="AP81" s="142"/>
      <c r="AQ81" s="142"/>
      <c r="AR81" s="142"/>
      <c r="AS81" s="142"/>
      <c r="AT81" s="52"/>
    </row>
    <row r="82" ht="14.25">
      <c r="B82" s="78"/>
    </row>
    <row r="83" ht="14.25">
      <c r="B83" s="78"/>
    </row>
    <row r="84" ht="14.25">
      <c r="B84" s="78"/>
    </row>
    <row r="85" ht="14.25">
      <c r="B85" s="78"/>
    </row>
    <row r="86" ht="14.25">
      <c r="B86" s="78"/>
    </row>
    <row r="87" ht="14.25">
      <c r="B87" s="78"/>
    </row>
    <row r="88" ht="14.25">
      <c r="B88" s="78"/>
    </row>
    <row r="89" ht="14.25">
      <c r="B89" s="78"/>
    </row>
    <row r="90" ht="14.25">
      <c r="B90" s="78"/>
    </row>
    <row r="91" ht="14.25">
      <c r="B91" s="78"/>
    </row>
    <row r="92" ht="14.25">
      <c r="B92" s="78"/>
    </row>
    <row r="93" ht="14.25">
      <c r="B93" s="78"/>
    </row>
    <row r="94" ht="14.25">
      <c r="B94" s="78"/>
    </row>
    <row r="95" ht="14.25">
      <c r="B95" s="78"/>
    </row>
    <row r="96" ht="14.25">
      <c r="B96" s="78"/>
    </row>
    <row r="97" ht="14.25">
      <c r="B97" s="78"/>
    </row>
    <row r="98" ht="14.25">
      <c r="B98" s="78"/>
    </row>
    <row r="99" ht="14.25">
      <c r="B99" s="78"/>
    </row>
    <row r="100" ht="14.25">
      <c r="B100" s="78"/>
    </row>
    <row r="101" ht="14.25">
      <c r="B101" s="78"/>
    </row>
    <row r="102" ht="14.25">
      <c r="B102" s="78"/>
    </row>
    <row r="103" ht="14.25">
      <c r="B103" s="78"/>
    </row>
  </sheetData>
  <mergeCells count="34">
    <mergeCell ref="AO2:AO4"/>
    <mergeCell ref="F81:AN81"/>
    <mergeCell ref="D2:D4"/>
    <mergeCell ref="A2:A4"/>
    <mergeCell ref="A75:C75"/>
    <mergeCell ref="A77:C77"/>
    <mergeCell ref="A76:C76"/>
    <mergeCell ref="K76:M76"/>
    <mergeCell ref="P76:R76"/>
    <mergeCell ref="U76:W76"/>
    <mergeCell ref="Z76:AB76"/>
    <mergeCell ref="F3:J3"/>
    <mergeCell ref="AJ3:AN3"/>
    <mergeCell ref="E2:E4"/>
    <mergeCell ref="F76:H76"/>
    <mergeCell ref="AE76:AG76"/>
    <mergeCell ref="AJ76:AL76"/>
    <mergeCell ref="F2:AN2"/>
    <mergeCell ref="Z3:AD3"/>
    <mergeCell ref="AE3:AI3"/>
    <mergeCell ref="C2:C4"/>
    <mergeCell ref="B2:B4"/>
    <mergeCell ref="P3:T3"/>
    <mergeCell ref="U3:Y3"/>
    <mergeCell ref="K3:O3"/>
    <mergeCell ref="A5:C5"/>
    <mergeCell ref="A17:C17"/>
    <mergeCell ref="A25:C25"/>
    <mergeCell ref="A54:C54"/>
    <mergeCell ref="A55:C55"/>
    <mergeCell ref="A64:C64"/>
    <mergeCell ref="A26:C26"/>
    <mergeCell ref="A69:C69"/>
    <mergeCell ref="A44:C44"/>
  </mergeCells>
  <printOptions horizontalCentered="1" verticalCentered="1"/>
  <pageMargins left="0.2755905511811024" right="0.2755905511811024" top="0.1968503937007874" bottom="0.1968503937007874" header="0" footer="0"/>
  <pageSetup fitToHeight="1" fitToWidth="1" horizontalDpi="300" verticalDpi="300" orientation="landscape" paperSize="9" scale="4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7"/>
  <sheetViews>
    <sheetView zoomScale="75" zoomScaleNormal="75" workbookViewId="0" topLeftCell="A1">
      <pane xSplit="5" topLeftCell="F1" activePane="topRight" state="frozen"/>
      <selection pane="topLeft" activeCell="A1" sqref="A1"/>
      <selection pane="topRight" activeCell="F1" sqref="F1"/>
    </sheetView>
  </sheetViews>
  <sheetFormatPr defaultColWidth="9.140625" defaultRowHeight="12.75"/>
  <cols>
    <col min="1" max="1" width="7.421875" style="1" customWidth="1"/>
    <col min="2" max="2" width="17.7109375" style="73" customWidth="1"/>
    <col min="3" max="3" width="40.8515625" style="78" customWidth="1"/>
    <col min="4" max="5" width="10.7109375" style="79" customWidth="1"/>
    <col min="6" max="6" width="5.57421875" style="73" customWidth="1"/>
    <col min="7" max="7" width="5.140625" style="73" customWidth="1"/>
    <col min="8" max="9" width="3.8515625" style="73" customWidth="1"/>
    <col min="10" max="12" width="5.140625" style="73" customWidth="1"/>
    <col min="13" max="13" width="4.28125" style="73" customWidth="1"/>
    <col min="14" max="14" width="3.8515625" style="73" customWidth="1"/>
    <col min="15" max="16" width="5.140625" style="73" customWidth="1"/>
    <col min="17" max="18" width="4.7109375" style="73" customWidth="1"/>
    <col min="19" max="19" width="3.8515625" style="73" customWidth="1"/>
    <col min="20" max="20" width="4.7109375" style="73" customWidth="1"/>
    <col min="21" max="23" width="5.140625" style="73" customWidth="1"/>
    <col min="24" max="24" width="3.8515625" style="73" customWidth="1"/>
    <col min="25" max="25" width="5.140625" style="73" customWidth="1"/>
    <col min="26" max="26" width="5.57421875" style="73" customWidth="1"/>
    <col min="27" max="28" width="4.28125" style="73" customWidth="1"/>
    <col min="29" max="29" width="3.8515625" style="73" customWidth="1"/>
    <col min="30" max="30" width="5.28125" style="73" customWidth="1"/>
    <col min="31" max="31" width="5.7109375" style="73" customWidth="1"/>
    <col min="32" max="32" width="4.421875" style="73" customWidth="1"/>
    <col min="33" max="33" width="5.28125" style="73" customWidth="1"/>
    <col min="34" max="34" width="4.00390625" style="73" customWidth="1"/>
    <col min="35" max="35" width="4.421875" style="73" customWidth="1"/>
    <col min="36" max="36" width="4.8515625" style="73" customWidth="1"/>
    <col min="37" max="37" width="4.421875" style="73" customWidth="1"/>
    <col min="38" max="38" width="4.7109375" style="73" customWidth="1"/>
    <col min="39" max="39" width="3.8515625" style="73" customWidth="1"/>
    <col min="40" max="40" width="4.28125" style="73" customWidth="1"/>
    <col min="41" max="41" width="19.00390625" style="73" customWidth="1"/>
    <col min="42" max="42" width="4.00390625" style="73" customWidth="1"/>
    <col min="43" max="43" width="4.7109375" style="73" customWidth="1"/>
  </cols>
  <sheetData>
    <row r="1" spans="1:43" ht="18.75" thickBot="1">
      <c r="A1" s="143" t="s">
        <v>248</v>
      </c>
      <c r="B1" s="1"/>
      <c r="C1" s="2"/>
      <c r="D1" s="25"/>
      <c r="E1" s="2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44" t="s">
        <v>43</v>
      </c>
      <c r="AP1" s="1"/>
      <c r="AQ1" s="1"/>
    </row>
    <row r="2" spans="1:43" ht="15.75">
      <c r="A2" s="198"/>
      <c r="B2" s="173" t="s">
        <v>44</v>
      </c>
      <c r="C2" s="170" t="s">
        <v>0</v>
      </c>
      <c r="D2" s="195" t="s">
        <v>9</v>
      </c>
      <c r="E2" s="182" t="s">
        <v>10</v>
      </c>
      <c r="F2" s="187" t="s">
        <v>1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9"/>
      <c r="AO2" s="190" t="s">
        <v>106</v>
      </c>
      <c r="AP2" s="139"/>
      <c r="AQ2" s="140"/>
    </row>
    <row r="3" spans="1:43" ht="15.75">
      <c r="A3" s="199"/>
      <c r="B3" s="174"/>
      <c r="C3" s="171"/>
      <c r="D3" s="196"/>
      <c r="E3" s="183"/>
      <c r="F3" s="176" t="s">
        <v>2</v>
      </c>
      <c r="G3" s="177"/>
      <c r="H3" s="177"/>
      <c r="I3" s="177"/>
      <c r="J3" s="178"/>
      <c r="K3" s="174" t="s">
        <v>3</v>
      </c>
      <c r="L3" s="177"/>
      <c r="M3" s="177"/>
      <c r="N3" s="177"/>
      <c r="O3" s="179"/>
      <c r="P3" s="176" t="s">
        <v>4</v>
      </c>
      <c r="Q3" s="177"/>
      <c r="R3" s="177"/>
      <c r="S3" s="177"/>
      <c r="T3" s="178"/>
      <c r="U3" s="174" t="s">
        <v>5</v>
      </c>
      <c r="V3" s="177"/>
      <c r="W3" s="177"/>
      <c r="X3" s="177"/>
      <c r="Y3" s="179"/>
      <c r="Z3" s="176" t="s">
        <v>6</v>
      </c>
      <c r="AA3" s="177"/>
      <c r="AB3" s="177"/>
      <c r="AC3" s="177"/>
      <c r="AD3" s="178"/>
      <c r="AE3" s="174" t="s">
        <v>7</v>
      </c>
      <c r="AF3" s="177"/>
      <c r="AG3" s="177"/>
      <c r="AH3" s="177"/>
      <c r="AI3" s="179"/>
      <c r="AJ3" s="176" t="s">
        <v>8</v>
      </c>
      <c r="AK3" s="177"/>
      <c r="AL3" s="177"/>
      <c r="AM3" s="177"/>
      <c r="AN3" s="178"/>
      <c r="AO3" s="191"/>
      <c r="AP3" s="74"/>
      <c r="AQ3" s="74"/>
    </row>
    <row r="4" spans="1:43" ht="15.75" thickBot="1">
      <c r="A4" s="200"/>
      <c r="B4" s="175"/>
      <c r="C4" s="172"/>
      <c r="D4" s="197"/>
      <c r="E4" s="184"/>
      <c r="F4" s="109" t="s">
        <v>46</v>
      </c>
      <c r="G4" s="14" t="s">
        <v>47</v>
      </c>
      <c r="H4" s="14" t="s">
        <v>49</v>
      </c>
      <c r="I4" s="15" t="s">
        <v>50</v>
      </c>
      <c r="J4" s="110" t="s">
        <v>48</v>
      </c>
      <c r="K4" s="39" t="s">
        <v>46</v>
      </c>
      <c r="L4" s="14" t="s">
        <v>47</v>
      </c>
      <c r="M4" s="14" t="s">
        <v>49</v>
      </c>
      <c r="N4" s="15" t="s">
        <v>50</v>
      </c>
      <c r="O4" s="118" t="s">
        <v>48</v>
      </c>
      <c r="P4" s="109" t="s">
        <v>46</v>
      </c>
      <c r="Q4" s="14" t="s">
        <v>47</v>
      </c>
      <c r="R4" s="14" t="s">
        <v>49</v>
      </c>
      <c r="S4" s="15" t="s">
        <v>50</v>
      </c>
      <c r="T4" s="110" t="s">
        <v>48</v>
      </c>
      <c r="U4" s="39" t="s">
        <v>46</v>
      </c>
      <c r="V4" s="14" t="s">
        <v>47</v>
      </c>
      <c r="W4" s="14" t="s">
        <v>49</v>
      </c>
      <c r="X4" s="15" t="s">
        <v>50</v>
      </c>
      <c r="Y4" s="118" t="s">
        <v>48</v>
      </c>
      <c r="Z4" s="109" t="s">
        <v>46</v>
      </c>
      <c r="AA4" s="14" t="s">
        <v>47</v>
      </c>
      <c r="AB4" s="14" t="s">
        <v>49</v>
      </c>
      <c r="AC4" s="15" t="s">
        <v>50</v>
      </c>
      <c r="AD4" s="110" t="s">
        <v>48</v>
      </c>
      <c r="AE4" s="39" t="s">
        <v>46</v>
      </c>
      <c r="AF4" s="14" t="s">
        <v>47</v>
      </c>
      <c r="AG4" s="14" t="s">
        <v>49</v>
      </c>
      <c r="AH4" s="15" t="s">
        <v>50</v>
      </c>
      <c r="AI4" s="118" t="s">
        <v>48</v>
      </c>
      <c r="AJ4" s="109" t="s">
        <v>46</v>
      </c>
      <c r="AK4" s="14" t="s">
        <v>47</v>
      </c>
      <c r="AL4" s="14" t="s">
        <v>49</v>
      </c>
      <c r="AM4" s="15" t="s">
        <v>50</v>
      </c>
      <c r="AN4" s="110" t="s">
        <v>48</v>
      </c>
      <c r="AO4" s="163"/>
      <c r="AP4" s="74"/>
      <c r="AQ4" s="74"/>
    </row>
    <row r="5" spans="1:43" ht="15" thickBot="1">
      <c r="A5" s="164" t="s">
        <v>14</v>
      </c>
      <c r="B5" s="165"/>
      <c r="C5" s="166"/>
      <c r="D5" s="53">
        <f>SUM(D6:D17)</f>
        <v>156</v>
      </c>
      <c r="E5" s="62">
        <f>SUM(E6:E17)</f>
        <v>41</v>
      </c>
      <c r="F5" s="53">
        <f aca="true" t="shared" si="0" ref="F5:AN5">SUM(F6:F17)</f>
        <v>26</v>
      </c>
      <c r="G5" s="56">
        <f t="shared" si="0"/>
        <v>18</v>
      </c>
      <c r="H5" s="56">
        <f t="shared" si="0"/>
        <v>12</v>
      </c>
      <c r="I5" s="56">
        <f t="shared" si="0"/>
        <v>0</v>
      </c>
      <c r="J5" s="54">
        <f t="shared" si="0"/>
        <v>16</v>
      </c>
      <c r="K5" s="55">
        <f t="shared" si="0"/>
        <v>19</v>
      </c>
      <c r="L5" s="56">
        <f t="shared" si="0"/>
        <v>19</v>
      </c>
      <c r="M5" s="56">
        <f t="shared" si="0"/>
        <v>12</v>
      </c>
      <c r="N5" s="56">
        <f t="shared" si="0"/>
        <v>0</v>
      </c>
      <c r="O5" s="62">
        <f t="shared" si="0"/>
        <v>13</v>
      </c>
      <c r="P5" s="53">
        <f t="shared" si="0"/>
        <v>14</v>
      </c>
      <c r="Q5" s="56">
        <f t="shared" si="0"/>
        <v>18</v>
      </c>
      <c r="R5" s="56">
        <f t="shared" si="0"/>
        <v>8</v>
      </c>
      <c r="S5" s="56">
        <f t="shared" si="0"/>
        <v>0</v>
      </c>
      <c r="T5" s="54">
        <f t="shared" si="0"/>
        <v>9</v>
      </c>
      <c r="U5" s="55">
        <f t="shared" si="0"/>
        <v>0</v>
      </c>
      <c r="V5" s="56">
        <f t="shared" si="0"/>
        <v>0</v>
      </c>
      <c r="W5" s="56">
        <f t="shared" si="0"/>
        <v>0</v>
      </c>
      <c r="X5" s="56">
        <f t="shared" si="0"/>
        <v>0</v>
      </c>
      <c r="Y5" s="62">
        <f t="shared" si="0"/>
        <v>0</v>
      </c>
      <c r="Z5" s="53">
        <f t="shared" si="0"/>
        <v>0</v>
      </c>
      <c r="AA5" s="56">
        <f t="shared" si="0"/>
        <v>0</v>
      </c>
      <c r="AB5" s="56">
        <f t="shared" si="0"/>
        <v>0</v>
      </c>
      <c r="AC5" s="56">
        <f t="shared" si="0"/>
        <v>0</v>
      </c>
      <c r="AD5" s="54">
        <f t="shared" si="0"/>
        <v>0</v>
      </c>
      <c r="AE5" s="55">
        <f t="shared" si="0"/>
        <v>0</v>
      </c>
      <c r="AF5" s="56">
        <f t="shared" si="0"/>
        <v>0</v>
      </c>
      <c r="AG5" s="56">
        <f t="shared" si="0"/>
        <v>0</v>
      </c>
      <c r="AH5" s="56">
        <f t="shared" si="0"/>
        <v>0</v>
      </c>
      <c r="AI5" s="62">
        <f t="shared" si="0"/>
        <v>0</v>
      </c>
      <c r="AJ5" s="53">
        <f t="shared" si="0"/>
        <v>10</v>
      </c>
      <c r="AK5" s="56">
        <f t="shared" si="0"/>
        <v>0</v>
      </c>
      <c r="AL5" s="56">
        <f t="shared" si="0"/>
        <v>0</v>
      </c>
      <c r="AM5" s="56">
        <f t="shared" si="0"/>
        <v>0</v>
      </c>
      <c r="AN5" s="54">
        <f t="shared" si="0"/>
        <v>3</v>
      </c>
      <c r="AO5" s="132"/>
      <c r="AP5" s="75"/>
      <c r="AQ5" s="75"/>
    </row>
    <row r="6" spans="1:43" ht="15">
      <c r="A6" s="48">
        <v>1</v>
      </c>
      <c r="B6" s="145" t="s">
        <v>136</v>
      </c>
      <c r="C6" s="150" t="s">
        <v>137</v>
      </c>
      <c r="D6" s="45">
        <f aca="true" t="shared" si="1" ref="D6:D17">SUM(F6:H6,K6:M6,P6:R6,U6:W6,Z6:AB6,AE6:AG6,AJ6:AL6)</f>
        <v>20</v>
      </c>
      <c r="E6" s="99">
        <f aca="true" t="shared" si="2" ref="E6:E17">SUM(J6,O6,T6,Y6,AD6,AI6,AN6)</f>
        <v>5</v>
      </c>
      <c r="F6" s="48">
        <v>10</v>
      </c>
      <c r="G6" s="5">
        <v>10</v>
      </c>
      <c r="H6" s="5">
        <v>0</v>
      </c>
      <c r="I6" s="5" t="s">
        <v>45</v>
      </c>
      <c r="J6" s="6">
        <v>5</v>
      </c>
      <c r="K6" s="107"/>
      <c r="L6" s="12"/>
      <c r="M6" s="12"/>
      <c r="N6" s="13"/>
      <c r="O6" s="119"/>
      <c r="P6" s="128"/>
      <c r="Q6" s="12"/>
      <c r="R6" s="12"/>
      <c r="S6" s="13"/>
      <c r="T6" s="129"/>
      <c r="U6" s="107"/>
      <c r="V6" s="12"/>
      <c r="W6" s="12"/>
      <c r="X6" s="13"/>
      <c r="Y6" s="119"/>
      <c r="Z6" s="128"/>
      <c r="AA6" s="12"/>
      <c r="AB6" s="12"/>
      <c r="AC6" s="13"/>
      <c r="AD6" s="129"/>
      <c r="AE6" s="107"/>
      <c r="AF6" s="12"/>
      <c r="AG6" s="12"/>
      <c r="AH6" s="13"/>
      <c r="AI6" s="119"/>
      <c r="AJ6" s="128"/>
      <c r="AK6" s="12"/>
      <c r="AL6" s="12"/>
      <c r="AM6" s="13"/>
      <c r="AN6" s="129"/>
      <c r="AO6" s="133"/>
      <c r="AP6" s="74"/>
      <c r="AQ6" s="74"/>
    </row>
    <row r="7" spans="1:43" ht="14.25">
      <c r="A7" s="21">
        <v>2</v>
      </c>
      <c r="B7" s="147" t="s">
        <v>138</v>
      </c>
      <c r="C7" s="151" t="s">
        <v>139</v>
      </c>
      <c r="D7" s="45">
        <f t="shared" si="1"/>
        <v>20</v>
      </c>
      <c r="E7" s="99">
        <f t="shared" si="2"/>
        <v>5</v>
      </c>
      <c r="F7" s="21"/>
      <c r="G7" s="3"/>
      <c r="H7" s="3"/>
      <c r="I7" s="3"/>
      <c r="J7" s="7"/>
      <c r="K7" s="41">
        <v>10</v>
      </c>
      <c r="L7" s="4">
        <v>10</v>
      </c>
      <c r="M7" s="4">
        <v>0</v>
      </c>
      <c r="N7" s="4" t="s">
        <v>45</v>
      </c>
      <c r="O7" s="103">
        <v>5</v>
      </c>
      <c r="P7" s="47"/>
      <c r="Q7" s="4"/>
      <c r="R7" s="4"/>
      <c r="S7" s="4"/>
      <c r="T7" s="31"/>
      <c r="U7" s="44"/>
      <c r="V7" s="3"/>
      <c r="W7" s="3"/>
      <c r="X7" s="3"/>
      <c r="Y7" s="120"/>
      <c r="Z7" s="21"/>
      <c r="AA7" s="3"/>
      <c r="AB7" s="3"/>
      <c r="AC7" s="3"/>
      <c r="AD7" s="7"/>
      <c r="AE7" s="41"/>
      <c r="AF7" s="3"/>
      <c r="AG7" s="3"/>
      <c r="AH7" s="3"/>
      <c r="AI7" s="120"/>
      <c r="AJ7" s="21"/>
      <c r="AK7" s="3"/>
      <c r="AL7" s="3"/>
      <c r="AM7" s="3"/>
      <c r="AN7" s="7"/>
      <c r="AO7" s="134" t="s">
        <v>2</v>
      </c>
      <c r="AP7" s="51"/>
      <c r="AQ7" s="51"/>
    </row>
    <row r="8" spans="1:43" ht="14.25">
      <c r="A8" s="21">
        <v>3</v>
      </c>
      <c r="B8" s="147" t="s">
        <v>140</v>
      </c>
      <c r="C8" s="151" t="s">
        <v>141</v>
      </c>
      <c r="D8" s="45">
        <f t="shared" si="1"/>
        <v>20</v>
      </c>
      <c r="E8" s="99">
        <f t="shared" si="2"/>
        <v>5</v>
      </c>
      <c r="F8" s="21"/>
      <c r="G8" s="3"/>
      <c r="H8" s="3"/>
      <c r="I8" s="3"/>
      <c r="J8" s="7"/>
      <c r="K8" s="41"/>
      <c r="L8" s="4"/>
      <c r="M8" s="4"/>
      <c r="N8" s="4"/>
      <c r="O8" s="103"/>
      <c r="P8" s="47">
        <v>10</v>
      </c>
      <c r="Q8" s="4">
        <v>10</v>
      </c>
      <c r="R8" s="4">
        <v>0</v>
      </c>
      <c r="S8" s="4" t="s">
        <v>45</v>
      </c>
      <c r="T8" s="31">
        <v>5</v>
      </c>
      <c r="U8" s="44"/>
      <c r="V8" s="3"/>
      <c r="W8" s="3"/>
      <c r="X8" s="3"/>
      <c r="Y8" s="120"/>
      <c r="Z8" s="21"/>
      <c r="AA8" s="3"/>
      <c r="AB8" s="3"/>
      <c r="AC8" s="3"/>
      <c r="AD8" s="7"/>
      <c r="AE8" s="41"/>
      <c r="AF8" s="3"/>
      <c r="AG8" s="3"/>
      <c r="AH8" s="3"/>
      <c r="AI8" s="120"/>
      <c r="AJ8" s="21"/>
      <c r="AK8" s="3"/>
      <c r="AL8" s="3"/>
      <c r="AM8" s="3"/>
      <c r="AN8" s="7"/>
      <c r="AO8" s="134" t="s">
        <v>3</v>
      </c>
      <c r="AP8" s="51"/>
      <c r="AQ8" s="51"/>
    </row>
    <row r="9" spans="1:43" ht="14.25">
      <c r="A9" s="21">
        <v>4</v>
      </c>
      <c r="B9" s="147" t="s">
        <v>142</v>
      </c>
      <c r="C9" s="151" t="s">
        <v>143</v>
      </c>
      <c r="D9" s="45">
        <f t="shared" si="1"/>
        <v>18</v>
      </c>
      <c r="E9" s="99">
        <f t="shared" si="2"/>
        <v>4</v>
      </c>
      <c r="F9" s="21"/>
      <c r="G9" s="3"/>
      <c r="H9" s="3"/>
      <c r="I9" s="3"/>
      <c r="J9" s="7"/>
      <c r="K9" s="41">
        <v>9</v>
      </c>
      <c r="L9" s="4">
        <v>9</v>
      </c>
      <c r="M9" s="4">
        <v>0</v>
      </c>
      <c r="N9" s="4" t="s">
        <v>45</v>
      </c>
      <c r="O9" s="103">
        <v>4</v>
      </c>
      <c r="P9" s="47"/>
      <c r="Q9" s="4"/>
      <c r="R9" s="4"/>
      <c r="S9" s="4"/>
      <c r="T9" s="31"/>
      <c r="U9" s="44"/>
      <c r="V9" s="3"/>
      <c r="W9" s="3"/>
      <c r="X9" s="3"/>
      <c r="Y9" s="120"/>
      <c r="Z9" s="21"/>
      <c r="AA9" s="3"/>
      <c r="AB9" s="3"/>
      <c r="AC9" s="3"/>
      <c r="AD9" s="7"/>
      <c r="AE9" s="41"/>
      <c r="AF9" s="3"/>
      <c r="AG9" s="3"/>
      <c r="AH9" s="3"/>
      <c r="AI9" s="120"/>
      <c r="AJ9" s="21"/>
      <c r="AK9" s="3"/>
      <c r="AL9" s="3"/>
      <c r="AM9" s="3"/>
      <c r="AN9" s="7"/>
      <c r="AO9" s="134" t="s">
        <v>2</v>
      </c>
      <c r="AP9" s="51"/>
      <c r="AQ9" s="51"/>
    </row>
    <row r="10" spans="1:43" ht="14.25">
      <c r="A10" s="21">
        <v>5</v>
      </c>
      <c r="B10" s="147" t="s">
        <v>144</v>
      </c>
      <c r="C10" s="151" t="s">
        <v>145</v>
      </c>
      <c r="D10" s="45">
        <f t="shared" si="1"/>
        <v>8</v>
      </c>
      <c r="E10" s="99">
        <f t="shared" si="2"/>
        <v>2</v>
      </c>
      <c r="F10" s="21"/>
      <c r="G10" s="3"/>
      <c r="H10" s="3"/>
      <c r="I10" s="3"/>
      <c r="J10" s="7"/>
      <c r="K10" s="41">
        <v>0</v>
      </c>
      <c r="L10" s="4">
        <v>0</v>
      </c>
      <c r="M10" s="4">
        <v>8</v>
      </c>
      <c r="N10" s="4" t="s">
        <v>51</v>
      </c>
      <c r="O10" s="103">
        <v>2</v>
      </c>
      <c r="P10" s="47"/>
      <c r="Q10" s="4"/>
      <c r="R10" s="4"/>
      <c r="S10" s="4"/>
      <c r="T10" s="31"/>
      <c r="U10" s="44"/>
      <c r="V10" s="3"/>
      <c r="W10" s="3"/>
      <c r="X10" s="3"/>
      <c r="Y10" s="120"/>
      <c r="Z10" s="21"/>
      <c r="AA10" s="3"/>
      <c r="AB10" s="3"/>
      <c r="AC10" s="3"/>
      <c r="AD10" s="7"/>
      <c r="AE10" s="41"/>
      <c r="AF10" s="3"/>
      <c r="AG10" s="3"/>
      <c r="AH10" s="3"/>
      <c r="AI10" s="120"/>
      <c r="AJ10" s="21"/>
      <c r="AK10" s="3"/>
      <c r="AL10" s="3"/>
      <c r="AM10" s="3"/>
      <c r="AN10" s="7"/>
      <c r="AO10" s="134" t="s">
        <v>224</v>
      </c>
      <c r="AP10" s="51"/>
      <c r="AQ10" s="51"/>
    </row>
    <row r="11" spans="1:43" ht="14.25">
      <c r="A11" s="21">
        <v>6</v>
      </c>
      <c r="B11" s="147" t="s">
        <v>146</v>
      </c>
      <c r="C11" s="151" t="s">
        <v>147</v>
      </c>
      <c r="D11" s="45">
        <f t="shared" si="1"/>
        <v>12</v>
      </c>
      <c r="E11" s="99">
        <f t="shared" si="2"/>
        <v>3</v>
      </c>
      <c r="F11" s="21">
        <v>4</v>
      </c>
      <c r="G11" s="3">
        <v>8</v>
      </c>
      <c r="H11" s="3">
        <v>0</v>
      </c>
      <c r="I11" s="3" t="s">
        <v>51</v>
      </c>
      <c r="J11" s="7">
        <v>3</v>
      </c>
      <c r="K11" s="41"/>
      <c r="L11" s="4"/>
      <c r="M11" s="4"/>
      <c r="N11" s="4"/>
      <c r="O11" s="103"/>
      <c r="P11" s="47"/>
      <c r="Q11" s="4"/>
      <c r="R11" s="4"/>
      <c r="S11" s="4"/>
      <c r="T11" s="31"/>
      <c r="U11" s="44"/>
      <c r="V11" s="3"/>
      <c r="W11" s="3"/>
      <c r="X11" s="3"/>
      <c r="Y11" s="120"/>
      <c r="Z11" s="21"/>
      <c r="AA11" s="3"/>
      <c r="AB11" s="3"/>
      <c r="AC11" s="3"/>
      <c r="AD11" s="7"/>
      <c r="AE11" s="41"/>
      <c r="AF11" s="3"/>
      <c r="AG11" s="3"/>
      <c r="AH11" s="3"/>
      <c r="AI11" s="120"/>
      <c r="AJ11" s="21"/>
      <c r="AK11" s="3"/>
      <c r="AL11" s="3"/>
      <c r="AM11" s="3"/>
      <c r="AN11" s="7"/>
      <c r="AO11" s="134"/>
      <c r="AP11" s="51"/>
      <c r="AQ11" s="51"/>
    </row>
    <row r="12" spans="1:43" ht="14.25">
      <c r="A12" s="21">
        <v>7</v>
      </c>
      <c r="B12" s="147" t="s">
        <v>148</v>
      </c>
      <c r="C12" s="151" t="s">
        <v>149</v>
      </c>
      <c r="D12" s="45">
        <f t="shared" si="1"/>
        <v>12</v>
      </c>
      <c r="E12" s="99">
        <f t="shared" si="2"/>
        <v>4</v>
      </c>
      <c r="F12" s="21">
        <v>0</v>
      </c>
      <c r="G12" s="3">
        <v>0</v>
      </c>
      <c r="H12" s="3">
        <v>12</v>
      </c>
      <c r="I12" s="3" t="s">
        <v>51</v>
      </c>
      <c r="J12" s="7">
        <v>4</v>
      </c>
      <c r="K12" s="41"/>
      <c r="L12" s="4"/>
      <c r="M12" s="4"/>
      <c r="N12" s="4"/>
      <c r="O12" s="103"/>
      <c r="P12" s="47"/>
      <c r="Q12" s="4"/>
      <c r="R12" s="4"/>
      <c r="S12" s="4"/>
      <c r="T12" s="31"/>
      <c r="U12" s="44"/>
      <c r="V12" s="3"/>
      <c r="W12" s="3"/>
      <c r="X12" s="3"/>
      <c r="Y12" s="120"/>
      <c r="Z12" s="21"/>
      <c r="AA12" s="3"/>
      <c r="AB12" s="3"/>
      <c r="AC12" s="3"/>
      <c r="AD12" s="7"/>
      <c r="AE12" s="41"/>
      <c r="AF12" s="3"/>
      <c r="AG12" s="3"/>
      <c r="AH12" s="3"/>
      <c r="AI12" s="120"/>
      <c r="AJ12" s="21"/>
      <c r="AK12" s="3"/>
      <c r="AL12" s="3"/>
      <c r="AM12" s="3"/>
      <c r="AN12" s="7"/>
      <c r="AO12" s="134" t="s">
        <v>225</v>
      </c>
      <c r="AP12" s="51"/>
      <c r="AQ12" s="51"/>
    </row>
    <row r="13" spans="1:43" ht="14.25">
      <c r="A13" s="21">
        <v>8</v>
      </c>
      <c r="B13" s="147" t="s">
        <v>151</v>
      </c>
      <c r="C13" s="151" t="s">
        <v>152</v>
      </c>
      <c r="D13" s="45">
        <f t="shared" si="1"/>
        <v>12</v>
      </c>
      <c r="E13" s="99">
        <f t="shared" si="2"/>
        <v>2</v>
      </c>
      <c r="F13" s="21"/>
      <c r="G13" s="3"/>
      <c r="H13" s="3"/>
      <c r="I13" s="3"/>
      <c r="J13" s="7"/>
      <c r="K13" s="41"/>
      <c r="L13" s="4"/>
      <c r="M13" s="4"/>
      <c r="N13" s="4"/>
      <c r="O13" s="103"/>
      <c r="P13" s="47">
        <v>4</v>
      </c>
      <c r="Q13" s="4">
        <v>8</v>
      </c>
      <c r="R13" s="4">
        <v>0</v>
      </c>
      <c r="S13" s="4" t="s">
        <v>51</v>
      </c>
      <c r="T13" s="31">
        <v>2</v>
      </c>
      <c r="U13" s="44"/>
      <c r="V13" s="3"/>
      <c r="W13" s="3"/>
      <c r="X13" s="3"/>
      <c r="Y13" s="120"/>
      <c r="Z13" s="21"/>
      <c r="AA13" s="3"/>
      <c r="AB13" s="3"/>
      <c r="AC13" s="3"/>
      <c r="AD13" s="7"/>
      <c r="AE13" s="41"/>
      <c r="AF13" s="3"/>
      <c r="AG13" s="3"/>
      <c r="AH13" s="3"/>
      <c r="AI13" s="120"/>
      <c r="AJ13" s="21"/>
      <c r="AK13" s="3"/>
      <c r="AL13" s="3"/>
      <c r="AM13" s="3"/>
      <c r="AN13" s="7"/>
      <c r="AO13" s="134" t="s">
        <v>7</v>
      </c>
      <c r="AP13" s="51"/>
      <c r="AQ13" s="51"/>
    </row>
    <row r="14" spans="1:43" ht="14.25">
      <c r="A14" s="21">
        <v>9</v>
      </c>
      <c r="B14" s="147" t="s">
        <v>153</v>
      </c>
      <c r="C14" s="151" t="s">
        <v>154</v>
      </c>
      <c r="D14" s="45">
        <f t="shared" si="1"/>
        <v>8</v>
      </c>
      <c r="E14" s="99">
        <f t="shared" si="2"/>
        <v>2</v>
      </c>
      <c r="F14" s="21"/>
      <c r="G14" s="3"/>
      <c r="H14" s="3"/>
      <c r="I14" s="3"/>
      <c r="J14" s="7"/>
      <c r="K14" s="41"/>
      <c r="L14" s="3"/>
      <c r="M14" s="3"/>
      <c r="N14" s="3"/>
      <c r="O14" s="120"/>
      <c r="P14" s="21">
        <v>0</v>
      </c>
      <c r="Q14" s="3">
        <v>0</v>
      </c>
      <c r="R14" s="3">
        <v>8</v>
      </c>
      <c r="S14" s="3" t="s">
        <v>51</v>
      </c>
      <c r="T14" s="7">
        <v>2</v>
      </c>
      <c r="U14" s="44"/>
      <c r="V14" s="4"/>
      <c r="W14" s="4"/>
      <c r="X14" s="3"/>
      <c r="Y14" s="120"/>
      <c r="Z14" s="21"/>
      <c r="AA14" s="3"/>
      <c r="AB14" s="3"/>
      <c r="AC14" s="3"/>
      <c r="AD14" s="7"/>
      <c r="AE14" s="41"/>
      <c r="AF14" s="3"/>
      <c r="AG14" s="3"/>
      <c r="AH14" s="3"/>
      <c r="AI14" s="120"/>
      <c r="AJ14" s="21"/>
      <c r="AK14" s="3"/>
      <c r="AL14" s="3"/>
      <c r="AM14" s="3"/>
      <c r="AN14" s="7"/>
      <c r="AO14" s="134" t="s">
        <v>226</v>
      </c>
      <c r="AP14" s="51"/>
      <c r="AQ14" s="51"/>
    </row>
    <row r="15" spans="1:43" ht="14.25">
      <c r="A15" s="21">
        <v>10</v>
      </c>
      <c r="B15" s="149" t="s">
        <v>156</v>
      </c>
      <c r="C15" s="151" t="s">
        <v>157</v>
      </c>
      <c r="D15" s="45">
        <f t="shared" si="1"/>
        <v>12</v>
      </c>
      <c r="E15" s="99">
        <f t="shared" si="2"/>
        <v>4</v>
      </c>
      <c r="F15" s="21">
        <v>12</v>
      </c>
      <c r="G15" s="3">
        <v>0</v>
      </c>
      <c r="H15" s="3">
        <v>0</v>
      </c>
      <c r="I15" s="3" t="s">
        <v>45</v>
      </c>
      <c r="J15" s="7">
        <v>4</v>
      </c>
      <c r="K15" s="41"/>
      <c r="L15" s="3"/>
      <c r="M15" s="3"/>
      <c r="N15" s="3"/>
      <c r="O15" s="120"/>
      <c r="P15" s="21"/>
      <c r="Q15" s="3"/>
      <c r="R15" s="3"/>
      <c r="S15" s="3"/>
      <c r="T15" s="7"/>
      <c r="U15" s="44"/>
      <c r="V15" s="4"/>
      <c r="W15" s="4"/>
      <c r="X15" s="3"/>
      <c r="Y15" s="120"/>
      <c r="Z15" s="21"/>
      <c r="AA15" s="3"/>
      <c r="AB15" s="3"/>
      <c r="AC15" s="3"/>
      <c r="AD15" s="7"/>
      <c r="AE15" s="41"/>
      <c r="AF15" s="3"/>
      <c r="AG15" s="3"/>
      <c r="AH15" s="3"/>
      <c r="AI15" s="120"/>
      <c r="AJ15" s="21"/>
      <c r="AK15" s="3"/>
      <c r="AL15" s="3"/>
      <c r="AM15" s="3"/>
      <c r="AN15" s="7"/>
      <c r="AO15" s="134"/>
      <c r="AP15" s="51"/>
      <c r="AQ15" s="51"/>
    </row>
    <row r="16" spans="1:43" ht="14.25">
      <c r="A16" s="23">
        <v>11</v>
      </c>
      <c r="B16" s="149" t="s">
        <v>158</v>
      </c>
      <c r="C16" s="151" t="s">
        <v>159</v>
      </c>
      <c r="D16" s="45">
        <f t="shared" si="1"/>
        <v>4</v>
      </c>
      <c r="E16" s="99">
        <f t="shared" si="2"/>
        <v>2</v>
      </c>
      <c r="F16" s="23"/>
      <c r="G16" s="8"/>
      <c r="H16" s="8"/>
      <c r="I16" s="8"/>
      <c r="J16" s="22"/>
      <c r="K16" s="42">
        <v>0</v>
      </c>
      <c r="L16" s="8">
        <v>0</v>
      </c>
      <c r="M16" s="8">
        <v>4</v>
      </c>
      <c r="N16" s="8" t="s">
        <v>51</v>
      </c>
      <c r="O16" s="121">
        <v>2</v>
      </c>
      <c r="P16" s="23"/>
      <c r="Q16" s="8"/>
      <c r="R16" s="8"/>
      <c r="S16" s="8"/>
      <c r="T16" s="22"/>
      <c r="U16" s="127"/>
      <c r="V16" s="9"/>
      <c r="W16" s="9"/>
      <c r="X16" s="8"/>
      <c r="Y16" s="121"/>
      <c r="Z16" s="23"/>
      <c r="AA16" s="8"/>
      <c r="AB16" s="8"/>
      <c r="AC16" s="8"/>
      <c r="AD16" s="22"/>
      <c r="AE16" s="42"/>
      <c r="AF16" s="8"/>
      <c r="AG16" s="8"/>
      <c r="AH16" s="8"/>
      <c r="AI16" s="121"/>
      <c r="AJ16" s="23"/>
      <c r="AK16" s="8"/>
      <c r="AL16" s="8"/>
      <c r="AM16" s="8"/>
      <c r="AN16" s="22"/>
      <c r="AO16" s="135" t="s">
        <v>155</v>
      </c>
      <c r="AP16" s="51"/>
      <c r="AQ16" s="51"/>
    </row>
    <row r="17" spans="1:43" ht="15" thickBot="1">
      <c r="A17" s="23">
        <v>12</v>
      </c>
      <c r="B17" s="152" t="s">
        <v>160</v>
      </c>
      <c r="C17" s="153" t="s">
        <v>161</v>
      </c>
      <c r="D17" s="45">
        <f t="shared" si="1"/>
        <v>10</v>
      </c>
      <c r="E17" s="99">
        <f t="shared" si="2"/>
        <v>3</v>
      </c>
      <c r="F17" s="23"/>
      <c r="G17" s="8"/>
      <c r="H17" s="8"/>
      <c r="I17" s="8"/>
      <c r="J17" s="22"/>
      <c r="K17" s="42"/>
      <c r="L17" s="8"/>
      <c r="M17" s="8"/>
      <c r="N17" s="8"/>
      <c r="O17" s="121"/>
      <c r="P17" s="23"/>
      <c r="Q17" s="8"/>
      <c r="R17" s="8"/>
      <c r="S17" s="8"/>
      <c r="T17" s="22"/>
      <c r="U17" s="42"/>
      <c r="V17" s="8"/>
      <c r="W17" s="8"/>
      <c r="X17" s="8"/>
      <c r="Y17" s="121"/>
      <c r="Z17" s="23"/>
      <c r="AA17" s="8"/>
      <c r="AB17" s="8"/>
      <c r="AC17" s="8"/>
      <c r="AD17" s="22"/>
      <c r="AE17" s="42"/>
      <c r="AF17" s="8"/>
      <c r="AG17" s="8"/>
      <c r="AH17" s="8"/>
      <c r="AI17" s="121"/>
      <c r="AJ17" s="23">
        <v>10</v>
      </c>
      <c r="AK17" s="8">
        <v>0</v>
      </c>
      <c r="AL17" s="8">
        <v>0</v>
      </c>
      <c r="AM17" s="8" t="s">
        <v>45</v>
      </c>
      <c r="AN17" s="22">
        <v>3</v>
      </c>
      <c r="AO17" s="135"/>
      <c r="AP17" s="51"/>
      <c r="AQ17" s="51"/>
    </row>
    <row r="18" spans="1:43" ht="15" thickBot="1">
      <c r="A18" s="164" t="s">
        <v>17</v>
      </c>
      <c r="B18" s="165"/>
      <c r="C18" s="166"/>
      <c r="D18" s="53">
        <f aca="true" t="shared" si="3" ref="D18:AN18">SUM(D19:D25)</f>
        <v>59</v>
      </c>
      <c r="E18" s="62">
        <f t="shared" si="3"/>
        <v>16</v>
      </c>
      <c r="F18" s="53">
        <f t="shared" si="3"/>
        <v>0</v>
      </c>
      <c r="G18" s="56">
        <f t="shared" si="3"/>
        <v>0</v>
      </c>
      <c r="H18" s="56">
        <f t="shared" si="3"/>
        <v>0</v>
      </c>
      <c r="I18" s="56">
        <f t="shared" si="3"/>
        <v>0</v>
      </c>
      <c r="J18" s="54">
        <f t="shared" si="3"/>
        <v>0</v>
      </c>
      <c r="K18" s="55">
        <f t="shared" si="3"/>
        <v>8</v>
      </c>
      <c r="L18" s="56">
        <f t="shared" si="3"/>
        <v>0</v>
      </c>
      <c r="M18" s="56">
        <f t="shared" si="3"/>
        <v>0</v>
      </c>
      <c r="N18" s="56">
        <f t="shared" si="3"/>
        <v>0</v>
      </c>
      <c r="O18" s="62">
        <f t="shared" si="3"/>
        <v>2</v>
      </c>
      <c r="P18" s="53">
        <f t="shared" si="3"/>
        <v>8</v>
      </c>
      <c r="Q18" s="56">
        <f t="shared" si="3"/>
        <v>0</v>
      </c>
      <c r="R18" s="56">
        <f t="shared" si="3"/>
        <v>10</v>
      </c>
      <c r="S18" s="56">
        <f t="shared" si="3"/>
        <v>0</v>
      </c>
      <c r="T18" s="54">
        <f t="shared" si="3"/>
        <v>5</v>
      </c>
      <c r="U18" s="55">
        <f t="shared" si="3"/>
        <v>16</v>
      </c>
      <c r="V18" s="56">
        <f t="shared" si="3"/>
        <v>0</v>
      </c>
      <c r="W18" s="56">
        <f t="shared" si="3"/>
        <v>0</v>
      </c>
      <c r="X18" s="56">
        <f t="shared" si="3"/>
        <v>0</v>
      </c>
      <c r="Y18" s="62">
        <f t="shared" si="3"/>
        <v>4</v>
      </c>
      <c r="Z18" s="53">
        <f t="shared" si="3"/>
        <v>6</v>
      </c>
      <c r="AA18" s="56">
        <f t="shared" si="3"/>
        <v>3</v>
      </c>
      <c r="AB18" s="56">
        <f t="shared" si="3"/>
        <v>0</v>
      </c>
      <c r="AC18" s="56">
        <f t="shared" si="3"/>
        <v>0</v>
      </c>
      <c r="AD18" s="54">
        <f t="shared" si="3"/>
        <v>3</v>
      </c>
      <c r="AE18" s="55">
        <f t="shared" si="3"/>
        <v>4</v>
      </c>
      <c r="AF18" s="56">
        <f t="shared" si="3"/>
        <v>4</v>
      </c>
      <c r="AG18" s="56">
        <f t="shared" si="3"/>
        <v>0</v>
      </c>
      <c r="AH18" s="56">
        <f t="shared" si="3"/>
        <v>0</v>
      </c>
      <c r="AI18" s="62">
        <f t="shared" si="3"/>
        <v>2</v>
      </c>
      <c r="AJ18" s="53">
        <f t="shared" si="3"/>
        <v>0</v>
      </c>
      <c r="AK18" s="56">
        <f t="shared" si="3"/>
        <v>0</v>
      </c>
      <c r="AL18" s="56">
        <f t="shared" si="3"/>
        <v>0</v>
      </c>
      <c r="AM18" s="56">
        <f t="shared" si="3"/>
        <v>0</v>
      </c>
      <c r="AN18" s="54">
        <f t="shared" si="3"/>
        <v>0</v>
      </c>
      <c r="AO18" s="132"/>
      <c r="AP18" s="75"/>
      <c r="AQ18" s="75"/>
    </row>
    <row r="19" spans="1:43" ht="14.25">
      <c r="A19" s="48">
        <v>13</v>
      </c>
      <c r="B19" s="145" t="s">
        <v>162</v>
      </c>
      <c r="C19" s="146" t="s">
        <v>163</v>
      </c>
      <c r="D19" s="45">
        <f aca="true" t="shared" si="4" ref="D19:D25">SUM(F19:H19,K19:M19,P19:R19,U19:W19,Z19:AB19,AE19:AG19,AJ19:AL19)</f>
        <v>8</v>
      </c>
      <c r="E19" s="99">
        <f aca="true" t="shared" si="5" ref="E19:E25">SUM(J19,O19,T19,Y19,AD19,AI19,AN19)</f>
        <v>2</v>
      </c>
      <c r="F19" s="48"/>
      <c r="G19" s="5"/>
      <c r="H19" s="5"/>
      <c r="I19" s="5"/>
      <c r="J19" s="6"/>
      <c r="K19" s="40">
        <v>8</v>
      </c>
      <c r="L19" s="5">
        <v>0</v>
      </c>
      <c r="M19" s="5">
        <v>0</v>
      </c>
      <c r="N19" s="5" t="s">
        <v>45</v>
      </c>
      <c r="O19" s="122">
        <v>2</v>
      </c>
      <c r="P19" s="48"/>
      <c r="Q19" s="5"/>
      <c r="R19" s="5"/>
      <c r="S19" s="5"/>
      <c r="T19" s="6"/>
      <c r="U19" s="40"/>
      <c r="V19" s="5"/>
      <c r="W19" s="29"/>
      <c r="X19" s="29"/>
      <c r="Y19" s="123"/>
      <c r="Z19" s="77"/>
      <c r="AA19" s="29"/>
      <c r="AB19" s="29"/>
      <c r="AC19" s="29"/>
      <c r="AD19" s="33"/>
      <c r="AE19" s="43"/>
      <c r="AF19" s="29"/>
      <c r="AG19" s="29"/>
      <c r="AH19" s="29"/>
      <c r="AI19" s="123"/>
      <c r="AJ19" s="77"/>
      <c r="AK19" s="29"/>
      <c r="AL19" s="29"/>
      <c r="AM19" s="29"/>
      <c r="AN19" s="33"/>
      <c r="AO19" s="133"/>
      <c r="AP19" s="51"/>
      <c r="AQ19" s="51"/>
    </row>
    <row r="20" spans="1:43" ht="14.25">
      <c r="A20" s="48">
        <v>14</v>
      </c>
      <c r="B20" s="147" t="s">
        <v>164</v>
      </c>
      <c r="C20" s="148" t="s">
        <v>165</v>
      </c>
      <c r="D20" s="45">
        <f t="shared" si="4"/>
        <v>8</v>
      </c>
      <c r="E20" s="99">
        <f t="shared" si="5"/>
        <v>2</v>
      </c>
      <c r="F20" s="48"/>
      <c r="G20" s="5"/>
      <c r="H20" s="5"/>
      <c r="I20" s="5"/>
      <c r="J20" s="6"/>
      <c r="K20" s="40"/>
      <c r="L20" s="5"/>
      <c r="M20" s="5"/>
      <c r="N20" s="5"/>
      <c r="O20" s="122"/>
      <c r="P20" s="48">
        <v>8</v>
      </c>
      <c r="Q20" s="5">
        <v>0</v>
      </c>
      <c r="R20" s="5">
        <v>0</v>
      </c>
      <c r="S20" s="5" t="s">
        <v>45</v>
      </c>
      <c r="T20" s="6">
        <v>2</v>
      </c>
      <c r="U20" s="40"/>
      <c r="V20" s="5"/>
      <c r="W20" s="29"/>
      <c r="X20" s="29"/>
      <c r="Y20" s="123"/>
      <c r="Z20" s="77"/>
      <c r="AA20" s="29"/>
      <c r="AB20" s="29"/>
      <c r="AC20" s="29"/>
      <c r="AD20" s="33"/>
      <c r="AE20" s="43"/>
      <c r="AF20" s="29"/>
      <c r="AG20" s="29"/>
      <c r="AH20" s="29"/>
      <c r="AI20" s="123"/>
      <c r="AJ20" s="77"/>
      <c r="AK20" s="29"/>
      <c r="AL20" s="29"/>
      <c r="AM20" s="29"/>
      <c r="AN20" s="33"/>
      <c r="AO20" s="134">
        <v>13</v>
      </c>
      <c r="AP20" s="51"/>
      <c r="AQ20" s="51"/>
    </row>
    <row r="21" spans="1:43" ht="14.25">
      <c r="A21" s="48">
        <v>15</v>
      </c>
      <c r="B21" s="147" t="s">
        <v>166</v>
      </c>
      <c r="C21" s="148" t="s">
        <v>167</v>
      </c>
      <c r="D21" s="45">
        <f t="shared" si="4"/>
        <v>8</v>
      </c>
      <c r="E21" s="99">
        <f t="shared" si="5"/>
        <v>2</v>
      </c>
      <c r="F21" s="21"/>
      <c r="G21" s="3"/>
      <c r="H21" s="3"/>
      <c r="I21" s="3"/>
      <c r="J21" s="7"/>
      <c r="K21" s="41"/>
      <c r="L21" s="3"/>
      <c r="M21" s="3"/>
      <c r="N21" s="3"/>
      <c r="O21" s="120"/>
      <c r="P21" s="21"/>
      <c r="Q21" s="3"/>
      <c r="R21" s="3"/>
      <c r="S21" s="3"/>
      <c r="T21" s="7"/>
      <c r="U21" s="41">
        <v>8</v>
      </c>
      <c r="V21" s="3">
        <v>0</v>
      </c>
      <c r="W21" s="4">
        <v>0</v>
      </c>
      <c r="X21" s="4" t="s">
        <v>45</v>
      </c>
      <c r="Y21" s="103">
        <v>2</v>
      </c>
      <c r="Z21" s="47"/>
      <c r="AA21" s="4"/>
      <c r="AB21" s="4"/>
      <c r="AC21" s="4"/>
      <c r="AD21" s="31"/>
      <c r="AE21" s="44"/>
      <c r="AF21" s="4"/>
      <c r="AG21" s="4"/>
      <c r="AH21" s="4"/>
      <c r="AI21" s="103"/>
      <c r="AJ21" s="47"/>
      <c r="AK21" s="4"/>
      <c r="AL21" s="4"/>
      <c r="AM21" s="4"/>
      <c r="AN21" s="31"/>
      <c r="AO21" s="134">
        <v>13</v>
      </c>
      <c r="AP21" s="51"/>
      <c r="AQ21" s="51"/>
    </row>
    <row r="22" spans="1:43" ht="14.25">
      <c r="A22" s="48">
        <v>16</v>
      </c>
      <c r="B22" s="147" t="s">
        <v>168</v>
      </c>
      <c r="C22" s="148" t="s">
        <v>169</v>
      </c>
      <c r="D22" s="45">
        <f t="shared" si="4"/>
        <v>8</v>
      </c>
      <c r="E22" s="99">
        <f t="shared" si="5"/>
        <v>2</v>
      </c>
      <c r="F22" s="21"/>
      <c r="G22" s="3"/>
      <c r="H22" s="3"/>
      <c r="I22" s="3"/>
      <c r="J22" s="7"/>
      <c r="K22" s="41"/>
      <c r="L22" s="3"/>
      <c r="M22" s="3"/>
      <c r="N22" s="3"/>
      <c r="O22" s="120"/>
      <c r="P22" s="21"/>
      <c r="Q22" s="3"/>
      <c r="R22" s="3"/>
      <c r="S22" s="3"/>
      <c r="T22" s="7"/>
      <c r="U22" s="41">
        <v>8</v>
      </c>
      <c r="V22" s="3">
        <v>0</v>
      </c>
      <c r="W22" s="4">
        <v>0</v>
      </c>
      <c r="X22" s="4" t="s">
        <v>45</v>
      </c>
      <c r="Y22" s="103">
        <v>2</v>
      </c>
      <c r="Z22" s="47"/>
      <c r="AA22" s="4"/>
      <c r="AB22" s="4"/>
      <c r="AC22" s="4"/>
      <c r="AD22" s="31"/>
      <c r="AE22" s="44"/>
      <c r="AF22" s="4"/>
      <c r="AG22" s="4"/>
      <c r="AH22" s="4"/>
      <c r="AI22" s="103"/>
      <c r="AJ22" s="47"/>
      <c r="AK22" s="4"/>
      <c r="AL22" s="4"/>
      <c r="AM22" s="4"/>
      <c r="AN22" s="31"/>
      <c r="AO22" s="134">
        <v>15</v>
      </c>
      <c r="AP22" s="51"/>
      <c r="AQ22" s="51"/>
    </row>
    <row r="23" spans="1:43" ht="14.25">
      <c r="A23" s="48">
        <v>17</v>
      </c>
      <c r="B23" s="162" t="s">
        <v>253</v>
      </c>
      <c r="C23" s="148" t="s">
        <v>251</v>
      </c>
      <c r="D23" s="45">
        <f t="shared" si="4"/>
        <v>8</v>
      </c>
      <c r="E23" s="99">
        <f t="shared" si="5"/>
        <v>2</v>
      </c>
      <c r="F23" s="21"/>
      <c r="G23" s="3"/>
      <c r="H23" s="3"/>
      <c r="I23" s="3"/>
      <c r="J23" s="7"/>
      <c r="K23" s="41"/>
      <c r="L23" s="3"/>
      <c r="M23" s="3"/>
      <c r="N23" s="3"/>
      <c r="O23" s="120"/>
      <c r="P23" s="21"/>
      <c r="Q23" s="3"/>
      <c r="R23" s="3"/>
      <c r="S23" s="3"/>
      <c r="T23" s="7"/>
      <c r="U23" s="41"/>
      <c r="V23" s="3"/>
      <c r="W23" s="4"/>
      <c r="X23" s="4"/>
      <c r="Y23" s="103"/>
      <c r="Z23" s="47"/>
      <c r="AA23" s="4"/>
      <c r="AB23" s="4"/>
      <c r="AC23" s="4"/>
      <c r="AD23" s="31"/>
      <c r="AE23" s="44">
        <v>4</v>
      </c>
      <c r="AF23" s="4">
        <v>4</v>
      </c>
      <c r="AG23" s="4">
        <v>0</v>
      </c>
      <c r="AH23" s="4" t="s">
        <v>51</v>
      </c>
      <c r="AI23" s="103">
        <v>2</v>
      </c>
      <c r="AJ23" s="47"/>
      <c r="AK23" s="4"/>
      <c r="AL23" s="4"/>
      <c r="AM23" s="4"/>
      <c r="AN23" s="31"/>
      <c r="AO23" s="134">
        <v>15</v>
      </c>
      <c r="AP23" s="51"/>
      <c r="AQ23" s="51"/>
    </row>
    <row r="24" spans="1:43" ht="14.25">
      <c r="A24" s="48">
        <v>18</v>
      </c>
      <c r="B24" s="18" t="s">
        <v>229</v>
      </c>
      <c r="C24" s="148" t="s">
        <v>15</v>
      </c>
      <c r="D24" s="45">
        <f t="shared" si="4"/>
        <v>9</v>
      </c>
      <c r="E24" s="99">
        <f t="shared" si="5"/>
        <v>3</v>
      </c>
      <c r="F24" s="21"/>
      <c r="G24" s="3"/>
      <c r="H24" s="3"/>
      <c r="I24" s="3"/>
      <c r="J24" s="7"/>
      <c r="K24" s="41"/>
      <c r="L24" s="3"/>
      <c r="M24" s="3"/>
      <c r="N24" s="3"/>
      <c r="O24" s="120"/>
      <c r="P24" s="21"/>
      <c r="Q24" s="3"/>
      <c r="R24" s="3"/>
      <c r="S24" s="3"/>
      <c r="T24" s="7"/>
      <c r="U24" s="41"/>
      <c r="V24" s="3"/>
      <c r="W24" s="4"/>
      <c r="X24" s="4"/>
      <c r="Y24" s="103"/>
      <c r="Z24" s="47">
        <v>6</v>
      </c>
      <c r="AA24" s="4">
        <v>3</v>
      </c>
      <c r="AB24" s="4">
        <v>0</v>
      </c>
      <c r="AC24" s="4" t="s">
        <v>51</v>
      </c>
      <c r="AD24" s="31">
        <v>3</v>
      </c>
      <c r="AE24" s="44"/>
      <c r="AF24" s="4"/>
      <c r="AG24" s="4"/>
      <c r="AH24" s="4"/>
      <c r="AI24" s="103"/>
      <c r="AJ24" s="47"/>
      <c r="AK24" s="4"/>
      <c r="AL24" s="4"/>
      <c r="AM24" s="4"/>
      <c r="AN24" s="31"/>
      <c r="AO24" s="134"/>
      <c r="AP24" s="51"/>
      <c r="AQ24" s="51"/>
    </row>
    <row r="25" spans="1:43" ht="15" thickBot="1">
      <c r="A25" s="48">
        <v>19</v>
      </c>
      <c r="B25" s="20" t="s">
        <v>230</v>
      </c>
      <c r="C25" s="148" t="s">
        <v>16</v>
      </c>
      <c r="D25" s="45">
        <f t="shared" si="4"/>
        <v>10</v>
      </c>
      <c r="E25" s="99">
        <f t="shared" si="5"/>
        <v>3</v>
      </c>
      <c r="F25" s="23"/>
      <c r="G25" s="8"/>
      <c r="H25" s="8"/>
      <c r="I25" s="8"/>
      <c r="J25" s="22"/>
      <c r="K25" s="42"/>
      <c r="L25" s="8"/>
      <c r="M25" s="8"/>
      <c r="N25" s="8"/>
      <c r="O25" s="121"/>
      <c r="P25" s="23">
        <v>0</v>
      </c>
      <c r="Q25" s="8">
        <v>0</v>
      </c>
      <c r="R25" s="8">
        <v>10</v>
      </c>
      <c r="S25" s="8" t="s">
        <v>51</v>
      </c>
      <c r="T25" s="22">
        <v>3</v>
      </c>
      <c r="U25" s="42"/>
      <c r="V25" s="8"/>
      <c r="W25" s="9"/>
      <c r="X25" s="9"/>
      <c r="Y25" s="124"/>
      <c r="Z25" s="130"/>
      <c r="AA25" s="9"/>
      <c r="AB25" s="9"/>
      <c r="AC25" s="9"/>
      <c r="AD25" s="131"/>
      <c r="AE25" s="127"/>
      <c r="AF25" s="9"/>
      <c r="AG25" s="9"/>
      <c r="AH25" s="9"/>
      <c r="AI25" s="124"/>
      <c r="AJ25" s="130"/>
      <c r="AK25" s="9"/>
      <c r="AL25" s="9"/>
      <c r="AM25" s="9"/>
      <c r="AN25" s="131"/>
      <c r="AO25" s="135"/>
      <c r="AP25" s="51"/>
      <c r="AQ25" s="51"/>
    </row>
    <row r="26" spans="1:43" ht="15" thickBot="1">
      <c r="A26" s="164" t="s">
        <v>29</v>
      </c>
      <c r="B26" s="165"/>
      <c r="C26" s="166"/>
      <c r="D26" s="53">
        <f>D27+D48</f>
        <v>342</v>
      </c>
      <c r="E26" s="62">
        <f>E27+E48</f>
        <v>86</v>
      </c>
      <c r="F26" s="53"/>
      <c r="G26" s="56"/>
      <c r="H26" s="56"/>
      <c r="I26" s="56"/>
      <c r="J26" s="54"/>
      <c r="K26" s="55"/>
      <c r="L26" s="56"/>
      <c r="M26" s="56"/>
      <c r="N26" s="56"/>
      <c r="O26" s="62"/>
      <c r="P26" s="53"/>
      <c r="Q26" s="56"/>
      <c r="R26" s="56"/>
      <c r="S26" s="56"/>
      <c r="T26" s="54"/>
      <c r="U26" s="55"/>
      <c r="V26" s="56"/>
      <c r="W26" s="56"/>
      <c r="X26" s="56"/>
      <c r="Y26" s="62"/>
      <c r="Z26" s="53"/>
      <c r="AA26" s="56"/>
      <c r="AB26" s="56"/>
      <c r="AC26" s="56"/>
      <c r="AD26" s="54"/>
      <c r="AE26" s="55"/>
      <c r="AF26" s="56"/>
      <c r="AG26" s="56"/>
      <c r="AH26" s="56"/>
      <c r="AI26" s="62"/>
      <c r="AJ26" s="53"/>
      <c r="AK26" s="56"/>
      <c r="AL26" s="56"/>
      <c r="AM26" s="56"/>
      <c r="AN26" s="54"/>
      <c r="AO26" s="132"/>
      <c r="AP26" s="75"/>
      <c r="AQ26" s="75"/>
    </row>
    <row r="27" spans="1:43" ht="15" thickBot="1">
      <c r="A27" s="164" t="s">
        <v>27</v>
      </c>
      <c r="B27" s="165"/>
      <c r="C27" s="166"/>
      <c r="D27" s="57">
        <f>SUM(D28:D47)</f>
        <v>244</v>
      </c>
      <c r="E27" s="100">
        <f>SUM(E28:E47)</f>
        <v>57</v>
      </c>
      <c r="F27" s="57">
        <f aca="true" t="shared" si="6" ref="F27:AN27">SUM(F28:F47)</f>
        <v>39</v>
      </c>
      <c r="G27" s="60">
        <f t="shared" si="6"/>
        <v>5</v>
      </c>
      <c r="H27" s="60">
        <f t="shared" si="6"/>
        <v>8</v>
      </c>
      <c r="I27" s="60">
        <f t="shared" si="6"/>
        <v>0</v>
      </c>
      <c r="J27" s="58">
        <f t="shared" si="6"/>
        <v>13</v>
      </c>
      <c r="K27" s="59">
        <f t="shared" si="6"/>
        <v>24</v>
      </c>
      <c r="L27" s="60">
        <f t="shared" si="6"/>
        <v>20</v>
      </c>
      <c r="M27" s="60">
        <f t="shared" si="6"/>
        <v>16</v>
      </c>
      <c r="N27" s="60">
        <f t="shared" si="6"/>
        <v>0</v>
      </c>
      <c r="O27" s="100">
        <f t="shared" si="6"/>
        <v>16</v>
      </c>
      <c r="P27" s="57">
        <f t="shared" si="6"/>
        <v>26</v>
      </c>
      <c r="Q27" s="60">
        <f t="shared" si="6"/>
        <v>6</v>
      </c>
      <c r="R27" s="60">
        <f t="shared" si="6"/>
        <v>28</v>
      </c>
      <c r="S27" s="60">
        <f t="shared" si="6"/>
        <v>0</v>
      </c>
      <c r="T27" s="58">
        <f t="shared" si="6"/>
        <v>12</v>
      </c>
      <c r="U27" s="59">
        <f t="shared" si="6"/>
        <v>6</v>
      </c>
      <c r="V27" s="60">
        <f t="shared" si="6"/>
        <v>2</v>
      </c>
      <c r="W27" s="60">
        <f t="shared" si="6"/>
        <v>12</v>
      </c>
      <c r="X27" s="60">
        <f t="shared" si="6"/>
        <v>0</v>
      </c>
      <c r="Y27" s="100">
        <f t="shared" si="6"/>
        <v>4</v>
      </c>
      <c r="Z27" s="57">
        <f t="shared" si="6"/>
        <v>16</v>
      </c>
      <c r="AA27" s="60">
        <f t="shared" si="6"/>
        <v>0</v>
      </c>
      <c r="AB27" s="60">
        <f t="shared" si="6"/>
        <v>36</v>
      </c>
      <c r="AC27" s="60">
        <f t="shared" si="6"/>
        <v>0</v>
      </c>
      <c r="AD27" s="58">
        <f t="shared" si="6"/>
        <v>12</v>
      </c>
      <c r="AE27" s="59">
        <f t="shared" si="6"/>
        <v>0</v>
      </c>
      <c r="AF27" s="60">
        <f t="shared" si="6"/>
        <v>0</v>
      </c>
      <c r="AG27" s="60">
        <f t="shared" si="6"/>
        <v>0</v>
      </c>
      <c r="AH27" s="60">
        <f t="shared" si="6"/>
        <v>0</v>
      </c>
      <c r="AI27" s="100">
        <f t="shared" si="6"/>
        <v>0</v>
      </c>
      <c r="AJ27" s="57">
        <f t="shared" si="6"/>
        <v>0</v>
      </c>
      <c r="AK27" s="60">
        <f t="shared" si="6"/>
        <v>0</v>
      </c>
      <c r="AL27" s="60">
        <f t="shared" si="6"/>
        <v>0</v>
      </c>
      <c r="AM27" s="60">
        <f t="shared" si="6"/>
        <v>0</v>
      </c>
      <c r="AN27" s="58">
        <f t="shared" si="6"/>
        <v>0</v>
      </c>
      <c r="AO27" s="132"/>
      <c r="AP27" s="75"/>
      <c r="AQ27" s="75"/>
    </row>
    <row r="28" spans="1:43" ht="14.25">
      <c r="A28" s="48">
        <v>20</v>
      </c>
      <c r="B28" s="154" t="s">
        <v>170</v>
      </c>
      <c r="C28" s="155" t="s">
        <v>171</v>
      </c>
      <c r="D28" s="45">
        <f aca="true" t="shared" si="7" ref="D28:D47">SUM(F28:H28,K28:M28,P28:R28,U28:W28,Z28:AB28,AE28:AG28,AJ28:AL28)</f>
        <v>20</v>
      </c>
      <c r="E28" s="99">
        <f aca="true" t="shared" si="8" ref="E28:E47">SUM(J28,O28,T28,Y28,AD28,AI28,AN28)</f>
        <v>6</v>
      </c>
      <c r="F28" s="48">
        <v>15</v>
      </c>
      <c r="G28" s="5">
        <v>5</v>
      </c>
      <c r="H28" s="5">
        <v>0</v>
      </c>
      <c r="I28" s="5" t="s">
        <v>45</v>
      </c>
      <c r="J28" s="6">
        <v>6</v>
      </c>
      <c r="K28" s="40"/>
      <c r="L28" s="29"/>
      <c r="M28" s="29"/>
      <c r="N28" s="29"/>
      <c r="O28" s="123"/>
      <c r="P28" s="77"/>
      <c r="Q28" s="29"/>
      <c r="R28" s="29"/>
      <c r="S28" s="29"/>
      <c r="T28" s="33"/>
      <c r="U28" s="43"/>
      <c r="V28" s="29"/>
      <c r="W28" s="29"/>
      <c r="X28" s="29"/>
      <c r="Y28" s="123"/>
      <c r="Z28" s="77"/>
      <c r="AA28" s="29"/>
      <c r="AB28" s="29"/>
      <c r="AC28" s="29"/>
      <c r="AD28" s="33"/>
      <c r="AE28" s="43"/>
      <c r="AF28" s="29"/>
      <c r="AG28" s="29"/>
      <c r="AH28" s="29"/>
      <c r="AI28" s="123"/>
      <c r="AJ28" s="77"/>
      <c r="AK28" s="29"/>
      <c r="AL28" s="29"/>
      <c r="AM28" s="29"/>
      <c r="AN28" s="33"/>
      <c r="AO28" s="133" t="s">
        <v>2</v>
      </c>
      <c r="AP28" s="51"/>
      <c r="AQ28" s="51"/>
    </row>
    <row r="29" spans="1:43" ht="14.25">
      <c r="A29" s="48">
        <v>21</v>
      </c>
      <c r="B29" s="156" t="s">
        <v>172</v>
      </c>
      <c r="C29" s="157" t="s">
        <v>173</v>
      </c>
      <c r="D29" s="45">
        <f t="shared" si="7"/>
        <v>16</v>
      </c>
      <c r="E29" s="99">
        <f t="shared" si="8"/>
        <v>4</v>
      </c>
      <c r="F29" s="48"/>
      <c r="G29" s="5"/>
      <c r="H29" s="5"/>
      <c r="I29" s="5"/>
      <c r="J29" s="6"/>
      <c r="K29" s="40">
        <v>10</v>
      </c>
      <c r="L29" s="29">
        <v>6</v>
      </c>
      <c r="M29" s="29">
        <v>0</v>
      </c>
      <c r="N29" s="29" t="s">
        <v>45</v>
      </c>
      <c r="O29" s="123">
        <v>4</v>
      </c>
      <c r="P29" s="77"/>
      <c r="Q29" s="29"/>
      <c r="R29" s="29"/>
      <c r="S29" s="29"/>
      <c r="T29" s="33"/>
      <c r="U29" s="43"/>
      <c r="V29" s="29"/>
      <c r="W29" s="29"/>
      <c r="X29" s="29"/>
      <c r="Y29" s="123"/>
      <c r="Z29" s="77"/>
      <c r="AA29" s="29"/>
      <c r="AB29" s="29"/>
      <c r="AC29" s="29"/>
      <c r="AD29" s="33"/>
      <c r="AE29" s="43"/>
      <c r="AF29" s="29"/>
      <c r="AG29" s="29"/>
      <c r="AH29" s="29"/>
      <c r="AI29" s="123"/>
      <c r="AJ29" s="77"/>
      <c r="AK29" s="29"/>
      <c r="AL29" s="29"/>
      <c r="AM29" s="29"/>
      <c r="AN29" s="33"/>
      <c r="AO29" s="134">
        <v>20</v>
      </c>
      <c r="AP29" s="51"/>
      <c r="AQ29" s="51"/>
    </row>
    <row r="30" spans="1:43" ht="14.25">
      <c r="A30" s="48">
        <v>22</v>
      </c>
      <c r="B30" s="156" t="s">
        <v>174</v>
      </c>
      <c r="C30" s="157" t="s">
        <v>175</v>
      </c>
      <c r="D30" s="45">
        <f t="shared" si="7"/>
        <v>16</v>
      </c>
      <c r="E30" s="99">
        <f t="shared" si="8"/>
        <v>4</v>
      </c>
      <c r="F30" s="21"/>
      <c r="G30" s="3"/>
      <c r="H30" s="3"/>
      <c r="I30" s="3"/>
      <c r="J30" s="7"/>
      <c r="K30" s="41"/>
      <c r="L30" s="4"/>
      <c r="M30" s="4"/>
      <c r="N30" s="4"/>
      <c r="O30" s="103"/>
      <c r="P30" s="47">
        <v>10</v>
      </c>
      <c r="Q30" s="4">
        <v>6</v>
      </c>
      <c r="R30" s="4">
        <v>0</v>
      </c>
      <c r="S30" s="4" t="s">
        <v>45</v>
      </c>
      <c r="T30" s="31">
        <v>4</v>
      </c>
      <c r="U30" s="44"/>
      <c r="V30" s="4"/>
      <c r="W30" s="4"/>
      <c r="X30" s="4"/>
      <c r="Y30" s="103"/>
      <c r="Z30" s="47"/>
      <c r="AA30" s="4"/>
      <c r="AB30" s="4"/>
      <c r="AC30" s="4"/>
      <c r="AD30" s="31"/>
      <c r="AE30" s="44"/>
      <c r="AF30" s="4"/>
      <c r="AG30" s="4"/>
      <c r="AH30" s="4"/>
      <c r="AI30" s="103"/>
      <c r="AJ30" s="47"/>
      <c r="AK30" s="4"/>
      <c r="AL30" s="4"/>
      <c r="AM30" s="4"/>
      <c r="AN30" s="31"/>
      <c r="AO30" s="134">
        <v>21</v>
      </c>
      <c r="AP30" s="51"/>
      <c r="AQ30" s="51"/>
    </row>
    <row r="31" spans="1:43" ht="14.25">
      <c r="A31" s="48">
        <v>23</v>
      </c>
      <c r="B31" s="156" t="s">
        <v>176</v>
      </c>
      <c r="C31" s="157" t="s">
        <v>177</v>
      </c>
      <c r="D31" s="45">
        <f t="shared" si="7"/>
        <v>16</v>
      </c>
      <c r="E31" s="99">
        <f t="shared" si="8"/>
        <v>3</v>
      </c>
      <c r="F31" s="21">
        <v>16</v>
      </c>
      <c r="G31" s="3">
        <v>0</v>
      </c>
      <c r="H31" s="3">
        <v>0</v>
      </c>
      <c r="I31" s="3" t="s">
        <v>45</v>
      </c>
      <c r="J31" s="7">
        <v>3</v>
      </c>
      <c r="K31" s="41"/>
      <c r="L31" s="4"/>
      <c r="M31" s="4"/>
      <c r="N31" s="4"/>
      <c r="O31" s="103"/>
      <c r="P31" s="47"/>
      <c r="Q31" s="4"/>
      <c r="R31" s="4"/>
      <c r="S31" s="4"/>
      <c r="T31" s="31"/>
      <c r="U31" s="44"/>
      <c r="V31" s="4"/>
      <c r="W31" s="4"/>
      <c r="X31" s="4"/>
      <c r="Y31" s="103"/>
      <c r="Z31" s="47"/>
      <c r="AA31" s="4"/>
      <c r="AB31" s="4"/>
      <c r="AC31" s="4"/>
      <c r="AD31" s="31"/>
      <c r="AE31" s="44"/>
      <c r="AF31" s="4"/>
      <c r="AG31" s="4"/>
      <c r="AH31" s="4"/>
      <c r="AI31" s="103"/>
      <c r="AJ31" s="47"/>
      <c r="AK31" s="4"/>
      <c r="AL31" s="4"/>
      <c r="AM31" s="4"/>
      <c r="AN31" s="31"/>
      <c r="AO31" s="134" t="s">
        <v>7</v>
      </c>
      <c r="AP31" s="51"/>
      <c r="AQ31" s="51"/>
    </row>
    <row r="32" spans="1:43" ht="14.25">
      <c r="A32" s="48">
        <v>24</v>
      </c>
      <c r="B32" s="156" t="s">
        <v>178</v>
      </c>
      <c r="C32" s="157" t="s">
        <v>179</v>
      </c>
      <c r="D32" s="45">
        <f t="shared" si="7"/>
        <v>8</v>
      </c>
      <c r="E32" s="99">
        <f t="shared" si="8"/>
        <v>2</v>
      </c>
      <c r="F32" s="21">
        <v>0</v>
      </c>
      <c r="G32" s="3">
        <v>0</v>
      </c>
      <c r="H32" s="3">
        <v>8</v>
      </c>
      <c r="I32" s="3" t="s">
        <v>51</v>
      </c>
      <c r="J32" s="7">
        <v>2</v>
      </c>
      <c r="K32" s="41"/>
      <c r="L32" s="4"/>
      <c r="M32" s="4"/>
      <c r="N32" s="4"/>
      <c r="O32" s="103"/>
      <c r="P32" s="47"/>
      <c r="Q32" s="4"/>
      <c r="R32" s="4"/>
      <c r="S32" s="4"/>
      <c r="T32" s="31"/>
      <c r="U32" s="44"/>
      <c r="V32" s="4"/>
      <c r="W32" s="4"/>
      <c r="X32" s="4"/>
      <c r="Y32" s="103"/>
      <c r="Z32" s="47"/>
      <c r="AA32" s="4"/>
      <c r="AB32" s="4"/>
      <c r="AC32" s="4"/>
      <c r="AD32" s="31"/>
      <c r="AE32" s="44"/>
      <c r="AF32" s="4"/>
      <c r="AG32" s="4"/>
      <c r="AH32" s="4"/>
      <c r="AI32" s="103"/>
      <c r="AJ32" s="47"/>
      <c r="AK32" s="4"/>
      <c r="AL32" s="4"/>
      <c r="AM32" s="4"/>
      <c r="AN32" s="31"/>
      <c r="AO32" s="134" t="s">
        <v>8</v>
      </c>
      <c r="AP32" s="51"/>
      <c r="AQ32" s="51"/>
    </row>
    <row r="33" spans="1:43" ht="14.25">
      <c r="A33" s="48">
        <v>25</v>
      </c>
      <c r="B33" s="156" t="s">
        <v>180</v>
      </c>
      <c r="C33" s="157" t="s">
        <v>181</v>
      </c>
      <c r="D33" s="45">
        <f t="shared" si="7"/>
        <v>8</v>
      </c>
      <c r="E33" s="99">
        <f t="shared" si="8"/>
        <v>2</v>
      </c>
      <c r="F33" s="21"/>
      <c r="G33" s="3"/>
      <c r="H33" s="3"/>
      <c r="I33" s="3"/>
      <c r="J33" s="7"/>
      <c r="K33" s="41">
        <v>0</v>
      </c>
      <c r="L33" s="4">
        <v>0</v>
      </c>
      <c r="M33" s="4">
        <v>8</v>
      </c>
      <c r="N33" s="4" t="s">
        <v>51</v>
      </c>
      <c r="O33" s="103">
        <v>2</v>
      </c>
      <c r="P33" s="47"/>
      <c r="Q33" s="4"/>
      <c r="R33" s="4"/>
      <c r="S33" s="4"/>
      <c r="T33" s="31"/>
      <c r="U33" s="44"/>
      <c r="V33" s="4"/>
      <c r="W33" s="4"/>
      <c r="X33" s="4"/>
      <c r="Y33" s="103"/>
      <c r="Z33" s="47"/>
      <c r="AA33" s="4"/>
      <c r="AB33" s="4"/>
      <c r="AC33" s="4"/>
      <c r="AD33" s="31"/>
      <c r="AE33" s="44"/>
      <c r="AF33" s="4"/>
      <c r="AG33" s="4"/>
      <c r="AH33" s="4"/>
      <c r="AI33" s="103"/>
      <c r="AJ33" s="47"/>
      <c r="AK33" s="4"/>
      <c r="AL33" s="4"/>
      <c r="AM33" s="4"/>
      <c r="AN33" s="31"/>
      <c r="AO33" s="134">
        <v>24</v>
      </c>
      <c r="AP33" s="51"/>
      <c r="AQ33" s="51"/>
    </row>
    <row r="34" spans="1:43" ht="14.25">
      <c r="A34" s="48">
        <v>26</v>
      </c>
      <c r="B34" s="156" t="s">
        <v>178</v>
      </c>
      <c r="C34" s="157" t="s">
        <v>182</v>
      </c>
      <c r="D34" s="45">
        <f t="shared" si="7"/>
        <v>12</v>
      </c>
      <c r="E34" s="99">
        <f t="shared" si="8"/>
        <v>2</v>
      </c>
      <c r="F34" s="21"/>
      <c r="G34" s="3"/>
      <c r="H34" s="3"/>
      <c r="I34" s="3"/>
      <c r="J34" s="7"/>
      <c r="K34" s="41"/>
      <c r="L34" s="4"/>
      <c r="M34" s="4"/>
      <c r="N34" s="4"/>
      <c r="O34" s="103"/>
      <c r="P34" s="47"/>
      <c r="Q34" s="4"/>
      <c r="R34" s="4"/>
      <c r="S34" s="4"/>
      <c r="T34" s="31"/>
      <c r="U34" s="44">
        <v>0</v>
      </c>
      <c r="V34" s="4">
        <v>0</v>
      </c>
      <c r="W34" s="4">
        <v>12</v>
      </c>
      <c r="X34" s="4" t="s">
        <v>51</v>
      </c>
      <c r="Y34" s="103">
        <v>2</v>
      </c>
      <c r="Z34" s="47"/>
      <c r="AA34" s="4"/>
      <c r="AB34" s="4"/>
      <c r="AC34" s="4"/>
      <c r="AD34" s="31"/>
      <c r="AE34" s="44"/>
      <c r="AF34" s="4"/>
      <c r="AG34" s="4"/>
      <c r="AH34" s="4"/>
      <c r="AI34" s="103"/>
      <c r="AJ34" s="47"/>
      <c r="AK34" s="4"/>
      <c r="AL34" s="4"/>
      <c r="AM34" s="4"/>
      <c r="AN34" s="31"/>
      <c r="AO34" s="134"/>
      <c r="AP34" s="51"/>
      <c r="AQ34" s="51"/>
    </row>
    <row r="35" spans="1:43" ht="14.25">
      <c r="A35" s="48">
        <v>27</v>
      </c>
      <c r="B35" s="156" t="s">
        <v>183</v>
      </c>
      <c r="C35" s="157" t="s">
        <v>184</v>
      </c>
      <c r="D35" s="45">
        <f t="shared" si="7"/>
        <v>16</v>
      </c>
      <c r="E35" s="99">
        <f t="shared" si="8"/>
        <v>4</v>
      </c>
      <c r="F35" s="21"/>
      <c r="G35" s="3"/>
      <c r="H35" s="3"/>
      <c r="I35" s="3"/>
      <c r="J35" s="7"/>
      <c r="K35" s="41">
        <v>8</v>
      </c>
      <c r="L35" s="4">
        <v>0</v>
      </c>
      <c r="M35" s="4">
        <v>8</v>
      </c>
      <c r="N35" s="4" t="s">
        <v>45</v>
      </c>
      <c r="O35" s="103">
        <v>4</v>
      </c>
      <c r="P35" s="47"/>
      <c r="Q35" s="4"/>
      <c r="R35" s="4"/>
      <c r="S35" s="4"/>
      <c r="T35" s="31"/>
      <c r="U35" s="44"/>
      <c r="V35" s="4"/>
      <c r="W35" s="4"/>
      <c r="X35" s="4"/>
      <c r="Y35" s="103"/>
      <c r="Z35" s="47"/>
      <c r="AA35" s="4"/>
      <c r="AB35" s="4"/>
      <c r="AC35" s="4"/>
      <c r="AD35" s="31"/>
      <c r="AE35" s="44"/>
      <c r="AF35" s="4"/>
      <c r="AG35" s="4"/>
      <c r="AH35" s="4"/>
      <c r="AI35" s="103"/>
      <c r="AJ35" s="47"/>
      <c r="AK35" s="4"/>
      <c r="AL35" s="4"/>
      <c r="AM35" s="4"/>
      <c r="AN35" s="31"/>
      <c r="AO35" s="134">
        <v>20</v>
      </c>
      <c r="AP35" s="51"/>
      <c r="AQ35" s="51"/>
    </row>
    <row r="36" spans="1:43" ht="14.25">
      <c r="A36" s="48">
        <v>28</v>
      </c>
      <c r="B36" s="156" t="s">
        <v>185</v>
      </c>
      <c r="C36" s="157" t="s">
        <v>186</v>
      </c>
      <c r="D36" s="45">
        <f t="shared" si="7"/>
        <v>16</v>
      </c>
      <c r="E36" s="99">
        <f t="shared" si="8"/>
        <v>4</v>
      </c>
      <c r="F36" s="21"/>
      <c r="G36" s="3"/>
      <c r="H36" s="3"/>
      <c r="I36" s="3"/>
      <c r="J36" s="7"/>
      <c r="K36" s="41"/>
      <c r="L36" s="4"/>
      <c r="M36" s="4"/>
      <c r="N36" s="4"/>
      <c r="O36" s="103"/>
      <c r="P36" s="47">
        <v>8</v>
      </c>
      <c r="Q36" s="4">
        <v>0</v>
      </c>
      <c r="R36" s="4">
        <v>8</v>
      </c>
      <c r="S36" s="4" t="s">
        <v>51</v>
      </c>
      <c r="T36" s="31">
        <v>4</v>
      </c>
      <c r="U36" s="44"/>
      <c r="V36" s="4"/>
      <c r="W36" s="4"/>
      <c r="X36" s="4"/>
      <c r="Y36" s="103"/>
      <c r="Z36" s="47"/>
      <c r="AA36" s="4"/>
      <c r="AB36" s="4"/>
      <c r="AC36" s="4"/>
      <c r="AD36" s="31"/>
      <c r="AE36" s="44"/>
      <c r="AF36" s="4"/>
      <c r="AG36" s="4"/>
      <c r="AH36" s="4"/>
      <c r="AI36" s="103"/>
      <c r="AJ36" s="47"/>
      <c r="AK36" s="4"/>
      <c r="AL36" s="4"/>
      <c r="AM36" s="4"/>
      <c r="AN36" s="31"/>
      <c r="AO36" s="134">
        <v>27</v>
      </c>
      <c r="AP36" s="51"/>
      <c r="AQ36" s="51"/>
    </row>
    <row r="37" spans="1:43" ht="14.25">
      <c r="A37" s="48">
        <v>29</v>
      </c>
      <c r="B37" s="156" t="s">
        <v>187</v>
      </c>
      <c r="C37" s="157" t="s">
        <v>188</v>
      </c>
      <c r="D37" s="45">
        <f t="shared" si="7"/>
        <v>8</v>
      </c>
      <c r="E37" s="99">
        <f t="shared" si="8"/>
        <v>2</v>
      </c>
      <c r="F37" s="21">
        <v>8</v>
      </c>
      <c r="G37" s="3">
        <v>0</v>
      </c>
      <c r="H37" s="3">
        <v>0</v>
      </c>
      <c r="I37" s="3" t="s">
        <v>45</v>
      </c>
      <c r="J37" s="7">
        <v>2</v>
      </c>
      <c r="K37" s="41"/>
      <c r="L37" s="4"/>
      <c r="M37" s="4"/>
      <c r="N37" s="4"/>
      <c r="O37" s="103"/>
      <c r="P37" s="47"/>
      <c r="Q37" s="4"/>
      <c r="R37" s="4"/>
      <c r="S37" s="4"/>
      <c r="T37" s="31"/>
      <c r="U37" s="44"/>
      <c r="V37" s="4"/>
      <c r="W37" s="4"/>
      <c r="X37" s="4"/>
      <c r="Y37" s="103"/>
      <c r="Z37" s="47"/>
      <c r="AA37" s="4"/>
      <c r="AB37" s="4"/>
      <c r="AC37" s="4"/>
      <c r="AD37" s="31"/>
      <c r="AE37" s="44"/>
      <c r="AF37" s="4"/>
      <c r="AG37" s="4"/>
      <c r="AH37" s="4"/>
      <c r="AI37" s="103"/>
      <c r="AJ37" s="47"/>
      <c r="AK37" s="4"/>
      <c r="AL37" s="4"/>
      <c r="AM37" s="4"/>
      <c r="AN37" s="31"/>
      <c r="AO37" s="134"/>
      <c r="AP37" s="51"/>
      <c r="AQ37" s="51"/>
    </row>
    <row r="38" spans="1:43" ht="14.25">
      <c r="A38" s="48">
        <v>30</v>
      </c>
      <c r="B38" s="156" t="s">
        <v>189</v>
      </c>
      <c r="C38" s="157" t="s">
        <v>190</v>
      </c>
      <c r="D38" s="45">
        <f t="shared" si="7"/>
        <v>8</v>
      </c>
      <c r="E38" s="99">
        <f t="shared" si="8"/>
        <v>3</v>
      </c>
      <c r="F38" s="21"/>
      <c r="G38" s="3"/>
      <c r="H38" s="3"/>
      <c r="I38" s="3"/>
      <c r="J38" s="7"/>
      <c r="K38" s="41">
        <v>0</v>
      </c>
      <c r="L38" s="4">
        <v>8</v>
      </c>
      <c r="M38" s="4">
        <v>0</v>
      </c>
      <c r="N38" s="4" t="s">
        <v>51</v>
      </c>
      <c r="O38" s="103">
        <v>3</v>
      </c>
      <c r="P38" s="47"/>
      <c r="Q38" s="4"/>
      <c r="R38" s="4"/>
      <c r="S38" s="4"/>
      <c r="T38" s="31"/>
      <c r="U38" s="44"/>
      <c r="V38" s="4"/>
      <c r="W38" s="4"/>
      <c r="X38" s="4"/>
      <c r="Y38" s="103"/>
      <c r="Z38" s="47"/>
      <c r="AA38" s="4"/>
      <c r="AB38" s="4"/>
      <c r="AC38" s="4"/>
      <c r="AD38" s="31"/>
      <c r="AE38" s="44"/>
      <c r="AF38" s="4"/>
      <c r="AG38" s="4"/>
      <c r="AH38" s="4"/>
      <c r="AI38" s="103"/>
      <c r="AJ38" s="47"/>
      <c r="AK38" s="4"/>
      <c r="AL38" s="4"/>
      <c r="AM38" s="4"/>
      <c r="AN38" s="31"/>
      <c r="AO38" s="134">
        <v>29</v>
      </c>
      <c r="AP38" s="51"/>
      <c r="AQ38" s="51"/>
    </row>
    <row r="39" spans="1:43" ht="14.25">
      <c r="A39" s="48">
        <v>31</v>
      </c>
      <c r="B39" s="156" t="s">
        <v>191</v>
      </c>
      <c r="C39" s="157" t="s">
        <v>192</v>
      </c>
      <c r="D39" s="45">
        <f t="shared" si="7"/>
        <v>12</v>
      </c>
      <c r="E39" s="99">
        <f t="shared" si="8"/>
        <v>2</v>
      </c>
      <c r="F39" s="21"/>
      <c r="G39" s="3"/>
      <c r="H39" s="3"/>
      <c r="I39" s="3"/>
      <c r="J39" s="7"/>
      <c r="K39" s="41"/>
      <c r="L39" s="4"/>
      <c r="M39" s="4"/>
      <c r="N39" s="4"/>
      <c r="O39" s="103"/>
      <c r="P39" s="47">
        <v>0</v>
      </c>
      <c r="Q39" s="4">
        <v>0</v>
      </c>
      <c r="R39" s="4">
        <v>12</v>
      </c>
      <c r="S39" s="4" t="s">
        <v>51</v>
      </c>
      <c r="T39" s="31">
        <v>2</v>
      </c>
      <c r="U39" s="44"/>
      <c r="V39" s="4"/>
      <c r="W39" s="4"/>
      <c r="X39" s="4"/>
      <c r="Y39" s="103"/>
      <c r="Z39" s="47"/>
      <c r="AA39" s="4"/>
      <c r="AB39" s="4"/>
      <c r="AC39" s="4"/>
      <c r="AD39" s="31"/>
      <c r="AE39" s="44"/>
      <c r="AF39" s="4"/>
      <c r="AG39" s="4"/>
      <c r="AH39" s="4"/>
      <c r="AI39" s="103"/>
      <c r="AJ39" s="47"/>
      <c r="AK39" s="4"/>
      <c r="AL39" s="4"/>
      <c r="AM39" s="4"/>
      <c r="AN39" s="31"/>
      <c r="AO39" s="134">
        <v>30</v>
      </c>
      <c r="AP39" s="51"/>
      <c r="AQ39" s="51"/>
    </row>
    <row r="40" spans="1:43" ht="14.25">
      <c r="A40" s="48">
        <v>32</v>
      </c>
      <c r="B40" s="156" t="s">
        <v>193</v>
      </c>
      <c r="C40" s="157" t="s">
        <v>194</v>
      </c>
      <c r="D40" s="45">
        <f t="shared" si="7"/>
        <v>12</v>
      </c>
      <c r="E40" s="99">
        <f t="shared" si="8"/>
        <v>3</v>
      </c>
      <c r="F40" s="21"/>
      <c r="G40" s="3"/>
      <c r="H40" s="3"/>
      <c r="I40" s="3"/>
      <c r="J40" s="7"/>
      <c r="K40" s="41">
        <v>6</v>
      </c>
      <c r="L40" s="4">
        <v>6</v>
      </c>
      <c r="M40" s="4">
        <v>0</v>
      </c>
      <c r="N40" s="4" t="s">
        <v>51</v>
      </c>
      <c r="O40" s="103">
        <v>3</v>
      </c>
      <c r="P40" s="47"/>
      <c r="Q40" s="4"/>
      <c r="R40" s="4"/>
      <c r="S40" s="4"/>
      <c r="T40" s="31"/>
      <c r="U40" s="44"/>
      <c r="V40" s="4"/>
      <c r="W40" s="4"/>
      <c r="X40" s="4"/>
      <c r="Y40" s="103"/>
      <c r="Z40" s="47"/>
      <c r="AA40" s="4"/>
      <c r="AB40" s="4"/>
      <c r="AC40" s="4"/>
      <c r="AD40" s="31"/>
      <c r="AE40" s="44"/>
      <c r="AF40" s="4"/>
      <c r="AG40" s="4"/>
      <c r="AH40" s="4"/>
      <c r="AI40" s="103"/>
      <c r="AJ40" s="47"/>
      <c r="AK40" s="4"/>
      <c r="AL40" s="4"/>
      <c r="AM40" s="4"/>
      <c r="AN40" s="31"/>
      <c r="AO40" s="134">
        <v>27</v>
      </c>
      <c r="AP40" s="51"/>
      <c r="AQ40" s="51"/>
    </row>
    <row r="41" spans="1:43" ht="14.25">
      <c r="A41" s="48">
        <v>33</v>
      </c>
      <c r="B41" s="156" t="s">
        <v>195</v>
      </c>
      <c r="C41" s="157" t="s">
        <v>196</v>
      </c>
      <c r="D41" s="45">
        <f t="shared" si="7"/>
        <v>16</v>
      </c>
      <c r="E41" s="99">
        <f t="shared" si="8"/>
        <v>2</v>
      </c>
      <c r="F41" s="21"/>
      <c r="G41" s="3"/>
      <c r="H41" s="3"/>
      <c r="I41" s="3"/>
      <c r="J41" s="7"/>
      <c r="K41" s="41"/>
      <c r="L41" s="4"/>
      <c r="M41" s="4"/>
      <c r="N41" s="4"/>
      <c r="O41" s="103"/>
      <c r="P41" s="47">
        <v>8</v>
      </c>
      <c r="Q41" s="4">
        <v>0</v>
      </c>
      <c r="R41" s="4">
        <v>8</v>
      </c>
      <c r="S41" s="4" t="s">
        <v>45</v>
      </c>
      <c r="T41" s="31">
        <v>2</v>
      </c>
      <c r="U41" s="44"/>
      <c r="V41" s="4"/>
      <c r="W41" s="4"/>
      <c r="X41" s="4"/>
      <c r="Y41" s="103"/>
      <c r="Z41" s="47"/>
      <c r="AA41" s="4"/>
      <c r="AB41" s="4"/>
      <c r="AC41" s="4"/>
      <c r="AD41" s="31"/>
      <c r="AE41" s="44"/>
      <c r="AF41" s="4"/>
      <c r="AG41" s="4"/>
      <c r="AH41" s="4"/>
      <c r="AI41" s="103"/>
      <c r="AJ41" s="47"/>
      <c r="AK41" s="4"/>
      <c r="AL41" s="4"/>
      <c r="AM41" s="4"/>
      <c r="AN41" s="31"/>
      <c r="AO41" s="134">
        <v>32</v>
      </c>
      <c r="AP41" s="51"/>
      <c r="AQ41" s="51"/>
    </row>
    <row r="42" spans="1:43" ht="14.25">
      <c r="A42" s="48">
        <v>34</v>
      </c>
      <c r="B42" s="156" t="s">
        <v>197</v>
      </c>
      <c r="C42" s="157" t="s">
        <v>198</v>
      </c>
      <c r="D42" s="45">
        <f t="shared" si="7"/>
        <v>8</v>
      </c>
      <c r="E42" s="99">
        <f t="shared" si="8"/>
        <v>3</v>
      </c>
      <c r="F42" s="21"/>
      <c r="G42" s="3"/>
      <c r="H42" s="3"/>
      <c r="I42" s="3"/>
      <c r="J42" s="7"/>
      <c r="K42" s="41"/>
      <c r="L42" s="4"/>
      <c r="M42" s="4"/>
      <c r="N42" s="4"/>
      <c r="O42" s="103"/>
      <c r="P42" s="47"/>
      <c r="Q42" s="4"/>
      <c r="R42" s="4"/>
      <c r="S42" s="4"/>
      <c r="T42" s="31"/>
      <c r="U42" s="44"/>
      <c r="V42" s="4"/>
      <c r="W42" s="4"/>
      <c r="X42" s="4"/>
      <c r="Y42" s="103"/>
      <c r="Z42" s="47">
        <v>8</v>
      </c>
      <c r="AA42" s="4">
        <v>0</v>
      </c>
      <c r="AB42" s="4">
        <v>0</v>
      </c>
      <c r="AC42" s="4" t="s">
        <v>45</v>
      </c>
      <c r="AD42" s="31">
        <v>3</v>
      </c>
      <c r="AE42" s="44"/>
      <c r="AF42" s="4"/>
      <c r="AG42" s="4"/>
      <c r="AH42" s="4"/>
      <c r="AI42" s="103"/>
      <c r="AJ42" s="47"/>
      <c r="AK42" s="4"/>
      <c r="AL42" s="4"/>
      <c r="AM42" s="4"/>
      <c r="AN42" s="31"/>
      <c r="AO42" s="134">
        <v>22</v>
      </c>
      <c r="AP42" s="51"/>
      <c r="AQ42" s="51"/>
    </row>
    <row r="43" spans="1:43" ht="14.25">
      <c r="A43" s="48">
        <v>35</v>
      </c>
      <c r="B43" s="156" t="s">
        <v>199</v>
      </c>
      <c r="C43" s="157" t="s">
        <v>200</v>
      </c>
      <c r="D43" s="45">
        <f t="shared" si="7"/>
        <v>12</v>
      </c>
      <c r="E43" s="99">
        <f t="shared" si="8"/>
        <v>2</v>
      </c>
      <c r="F43" s="21"/>
      <c r="G43" s="3"/>
      <c r="H43" s="3"/>
      <c r="I43" s="3"/>
      <c r="J43" s="7"/>
      <c r="K43" s="41"/>
      <c r="L43" s="4"/>
      <c r="M43" s="4"/>
      <c r="N43" s="4"/>
      <c r="O43" s="103"/>
      <c r="P43" s="47"/>
      <c r="Q43" s="4"/>
      <c r="R43" s="4"/>
      <c r="S43" s="4"/>
      <c r="T43" s="31"/>
      <c r="U43" s="44"/>
      <c r="V43" s="4"/>
      <c r="W43" s="4"/>
      <c r="X43" s="4"/>
      <c r="Y43" s="103"/>
      <c r="Z43" s="47">
        <v>0</v>
      </c>
      <c r="AA43" s="4">
        <v>0</v>
      </c>
      <c r="AB43" s="4">
        <v>12</v>
      </c>
      <c r="AC43" s="4" t="s">
        <v>51</v>
      </c>
      <c r="AD43" s="31">
        <v>2</v>
      </c>
      <c r="AE43" s="44"/>
      <c r="AF43" s="4"/>
      <c r="AG43" s="4"/>
      <c r="AH43" s="4"/>
      <c r="AI43" s="103"/>
      <c r="AJ43" s="47"/>
      <c r="AK43" s="4"/>
      <c r="AL43" s="4"/>
      <c r="AM43" s="4"/>
      <c r="AN43" s="31"/>
      <c r="AO43" s="134" t="s">
        <v>254</v>
      </c>
      <c r="AP43" s="51"/>
      <c r="AQ43" s="51"/>
    </row>
    <row r="44" spans="1:43" ht="14.25">
      <c r="A44" s="48">
        <v>36</v>
      </c>
      <c r="B44" s="156" t="s">
        <v>201</v>
      </c>
      <c r="C44" s="157" t="s">
        <v>202</v>
      </c>
      <c r="D44" s="45">
        <f t="shared" si="7"/>
        <v>8</v>
      </c>
      <c r="E44" s="99">
        <f t="shared" si="8"/>
        <v>3</v>
      </c>
      <c r="F44" s="21"/>
      <c r="G44" s="3"/>
      <c r="H44" s="3"/>
      <c r="I44" s="3"/>
      <c r="J44" s="7"/>
      <c r="K44" s="41"/>
      <c r="L44" s="4"/>
      <c r="M44" s="4"/>
      <c r="N44" s="4"/>
      <c r="O44" s="103"/>
      <c r="P44" s="47"/>
      <c r="Q44" s="4"/>
      <c r="R44" s="4"/>
      <c r="S44" s="4"/>
      <c r="T44" s="31"/>
      <c r="U44" s="44"/>
      <c r="V44" s="4"/>
      <c r="W44" s="4"/>
      <c r="X44" s="4"/>
      <c r="Y44" s="103"/>
      <c r="Z44" s="47">
        <v>8</v>
      </c>
      <c r="AA44" s="4">
        <v>0</v>
      </c>
      <c r="AB44" s="4">
        <v>0</v>
      </c>
      <c r="AC44" s="4" t="s">
        <v>45</v>
      </c>
      <c r="AD44" s="31">
        <v>3</v>
      </c>
      <c r="AE44" s="44"/>
      <c r="AF44" s="4"/>
      <c r="AG44" s="4"/>
      <c r="AH44" s="4"/>
      <c r="AI44" s="103"/>
      <c r="AJ44" s="47"/>
      <c r="AK44" s="4"/>
      <c r="AL44" s="4"/>
      <c r="AM44" s="4"/>
      <c r="AN44" s="31"/>
      <c r="AO44" s="134">
        <v>22</v>
      </c>
      <c r="AP44" s="51"/>
      <c r="AQ44" s="51"/>
    </row>
    <row r="45" spans="1:43" ht="14.25">
      <c r="A45" s="48">
        <v>37</v>
      </c>
      <c r="B45" s="156" t="s">
        <v>203</v>
      </c>
      <c r="C45" s="157" t="s">
        <v>204</v>
      </c>
      <c r="D45" s="45">
        <f t="shared" si="7"/>
        <v>12</v>
      </c>
      <c r="E45" s="99">
        <f t="shared" si="8"/>
        <v>2</v>
      </c>
      <c r="F45" s="21"/>
      <c r="G45" s="3"/>
      <c r="H45" s="3"/>
      <c r="I45" s="3"/>
      <c r="J45" s="7"/>
      <c r="K45" s="41"/>
      <c r="L45" s="4"/>
      <c r="M45" s="4"/>
      <c r="N45" s="4"/>
      <c r="O45" s="103"/>
      <c r="P45" s="47"/>
      <c r="Q45" s="4"/>
      <c r="R45" s="4"/>
      <c r="S45" s="4"/>
      <c r="T45" s="31"/>
      <c r="U45" s="44"/>
      <c r="V45" s="4"/>
      <c r="W45" s="4"/>
      <c r="X45" s="4"/>
      <c r="Y45" s="103"/>
      <c r="Z45" s="47">
        <v>0</v>
      </c>
      <c r="AA45" s="4">
        <v>0</v>
      </c>
      <c r="AB45" s="4">
        <v>12</v>
      </c>
      <c r="AC45" s="4" t="s">
        <v>51</v>
      </c>
      <c r="AD45" s="31">
        <v>2</v>
      </c>
      <c r="AE45" s="44"/>
      <c r="AF45" s="4"/>
      <c r="AG45" s="4"/>
      <c r="AH45" s="4"/>
      <c r="AI45" s="103"/>
      <c r="AJ45" s="47"/>
      <c r="AK45" s="4"/>
      <c r="AL45" s="4"/>
      <c r="AM45" s="4"/>
      <c r="AN45" s="31"/>
      <c r="AO45" s="134">
        <v>36</v>
      </c>
      <c r="AP45" s="51"/>
      <c r="AQ45" s="51"/>
    </row>
    <row r="46" spans="1:43" ht="14.25">
      <c r="A46" s="48">
        <v>38</v>
      </c>
      <c r="B46" s="156" t="s">
        <v>205</v>
      </c>
      <c r="C46" s="157" t="s">
        <v>206</v>
      </c>
      <c r="D46" s="45">
        <f t="shared" si="7"/>
        <v>8</v>
      </c>
      <c r="E46" s="99">
        <f t="shared" si="8"/>
        <v>2</v>
      </c>
      <c r="F46" s="21"/>
      <c r="G46" s="3"/>
      <c r="H46" s="3"/>
      <c r="I46" s="3"/>
      <c r="J46" s="7"/>
      <c r="K46" s="41"/>
      <c r="L46" s="4"/>
      <c r="M46" s="4"/>
      <c r="N46" s="4"/>
      <c r="O46" s="103"/>
      <c r="P46" s="47"/>
      <c r="Q46" s="4"/>
      <c r="R46" s="4"/>
      <c r="S46" s="4"/>
      <c r="T46" s="31"/>
      <c r="U46" s="44">
        <v>6</v>
      </c>
      <c r="V46" s="4">
        <v>2</v>
      </c>
      <c r="W46" s="4">
        <v>0</v>
      </c>
      <c r="X46" s="4" t="s">
        <v>45</v>
      </c>
      <c r="Y46" s="103">
        <v>2</v>
      </c>
      <c r="Z46" s="47"/>
      <c r="AA46" s="4"/>
      <c r="AB46" s="4"/>
      <c r="AC46" s="4"/>
      <c r="AD46" s="31"/>
      <c r="AE46" s="44"/>
      <c r="AF46" s="4"/>
      <c r="AG46" s="4"/>
      <c r="AH46" s="4"/>
      <c r="AI46" s="103"/>
      <c r="AJ46" s="47"/>
      <c r="AK46" s="4"/>
      <c r="AL46" s="4"/>
      <c r="AM46" s="4"/>
      <c r="AN46" s="31"/>
      <c r="AO46" s="134">
        <v>22</v>
      </c>
      <c r="AP46" s="51"/>
      <c r="AQ46" s="51"/>
    </row>
    <row r="47" spans="1:43" ht="15" thickBot="1">
      <c r="A47" s="48">
        <v>39</v>
      </c>
      <c r="B47" s="158" t="s">
        <v>207</v>
      </c>
      <c r="C47" s="159" t="s">
        <v>208</v>
      </c>
      <c r="D47" s="45">
        <f t="shared" si="7"/>
        <v>12</v>
      </c>
      <c r="E47" s="99">
        <f t="shared" si="8"/>
        <v>2</v>
      </c>
      <c r="F47" s="23"/>
      <c r="G47" s="8"/>
      <c r="H47" s="8"/>
      <c r="I47" s="8"/>
      <c r="J47" s="22"/>
      <c r="K47" s="42"/>
      <c r="L47" s="9"/>
      <c r="M47" s="9"/>
      <c r="N47" s="9"/>
      <c r="O47" s="124"/>
      <c r="P47" s="130"/>
      <c r="Q47" s="9"/>
      <c r="R47" s="9"/>
      <c r="S47" s="9"/>
      <c r="T47" s="131"/>
      <c r="U47" s="127"/>
      <c r="V47" s="9"/>
      <c r="W47" s="9"/>
      <c r="X47" s="9"/>
      <c r="Y47" s="124"/>
      <c r="Z47" s="130">
        <v>0</v>
      </c>
      <c r="AA47" s="9">
        <v>0</v>
      </c>
      <c r="AB47" s="9">
        <v>12</v>
      </c>
      <c r="AC47" s="9" t="s">
        <v>51</v>
      </c>
      <c r="AD47" s="131">
        <v>2</v>
      </c>
      <c r="AE47" s="127"/>
      <c r="AF47" s="9"/>
      <c r="AG47" s="9"/>
      <c r="AH47" s="9"/>
      <c r="AI47" s="124"/>
      <c r="AJ47" s="130"/>
      <c r="AK47" s="9"/>
      <c r="AL47" s="9"/>
      <c r="AM47" s="9"/>
      <c r="AN47" s="131"/>
      <c r="AO47" s="135">
        <v>38</v>
      </c>
      <c r="AP47" s="51"/>
      <c r="AQ47" s="51"/>
    </row>
    <row r="48" spans="1:43" ht="15" thickBot="1">
      <c r="A48" s="164" t="s">
        <v>28</v>
      </c>
      <c r="B48" s="165"/>
      <c r="C48" s="166"/>
      <c r="D48" s="53">
        <f>SUM(D49:D57)</f>
        <v>98</v>
      </c>
      <c r="E48" s="62">
        <f>SUM(E49:E57)</f>
        <v>29</v>
      </c>
      <c r="F48" s="111">
        <f aca="true" t="shared" si="9" ref="F48:AN48">SUM(F49:F57)</f>
        <v>0</v>
      </c>
      <c r="G48" s="62">
        <f t="shared" si="9"/>
        <v>0</v>
      </c>
      <c r="H48" s="62">
        <f t="shared" si="9"/>
        <v>0</v>
      </c>
      <c r="I48" s="62">
        <f t="shared" si="9"/>
        <v>0</v>
      </c>
      <c r="J48" s="54">
        <f t="shared" si="9"/>
        <v>0</v>
      </c>
      <c r="K48" s="61">
        <f t="shared" si="9"/>
        <v>0</v>
      </c>
      <c r="L48" s="62">
        <f t="shared" si="9"/>
        <v>0</v>
      </c>
      <c r="M48" s="62">
        <f t="shared" si="9"/>
        <v>0</v>
      </c>
      <c r="N48" s="62">
        <f t="shared" si="9"/>
        <v>0</v>
      </c>
      <c r="O48" s="62">
        <f t="shared" si="9"/>
        <v>0</v>
      </c>
      <c r="P48" s="111">
        <f t="shared" si="9"/>
        <v>14</v>
      </c>
      <c r="Q48" s="62">
        <f t="shared" si="9"/>
        <v>0</v>
      </c>
      <c r="R48" s="62">
        <f t="shared" si="9"/>
        <v>4</v>
      </c>
      <c r="S48" s="62">
        <f t="shared" si="9"/>
        <v>0</v>
      </c>
      <c r="T48" s="54">
        <f t="shared" si="9"/>
        <v>6</v>
      </c>
      <c r="U48" s="61">
        <f t="shared" si="9"/>
        <v>20</v>
      </c>
      <c r="V48" s="62">
        <f t="shared" si="9"/>
        <v>4</v>
      </c>
      <c r="W48" s="62">
        <f t="shared" si="9"/>
        <v>8</v>
      </c>
      <c r="X48" s="62">
        <f t="shared" si="9"/>
        <v>0</v>
      </c>
      <c r="Y48" s="62">
        <f t="shared" si="9"/>
        <v>9</v>
      </c>
      <c r="Z48" s="111">
        <f t="shared" si="9"/>
        <v>12</v>
      </c>
      <c r="AA48" s="62">
        <f t="shared" si="9"/>
        <v>4</v>
      </c>
      <c r="AB48" s="62">
        <f t="shared" si="9"/>
        <v>0</v>
      </c>
      <c r="AC48" s="62">
        <f t="shared" si="9"/>
        <v>0</v>
      </c>
      <c r="AD48" s="54">
        <f t="shared" si="9"/>
        <v>4</v>
      </c>
      <c r="AE48" s="61">
        <f t="shared" si="9"/>
        <v>0</v>
      </c>
      <c r="AF48" s="62">
        <f t="shared" si="9"/>
        <v>0</v>
      </c>
      <c r="AG48" s="62">
        <f t="shared" si="9"/>
        <v>12</v>
      </c>
      <c r="AH48" s="62">
        <f t="shared" si="9"/>
        <v>0</v>
      </c>
      <c r="AI48" s="62">
        <f t="shared" si="9"/>
        <v>4</v>
      </c>
      <c r="AJ48" s="111">
        <f t="shared" si="9"/>
        <v>0</v>
      </c>
      <c r="AK48" s="62">
        <f t="shared" si="9"/>
        <v>0</v>
      </c>
      <c r="AL48" s="62">
        <f t="shared" si="9"/>
        <v>20</v>
      </c>
      <c r="AM48" s="62">
        <f t="shared" si="9"/>
        <v>0</v>
      </c>
      <c r="AN48" s="54">
        <f t="shared" si="9"/>
        <v>6</v>
      </c>
      <c r="AO48" s="132"/>
      <c r="AP48" s="75"/>
      <c r="AQ48" s="75"/>
    </row>
    <row r="49" spans="1:43" ht="14.25">
      <c r="A49" s="48">
        <v>40</v>
      </c>
      <c r="B49" s="19" t="s">
        <v>231</v>
      </c>
      <c r="C49" s="34" t="s">
        <v>72</v>
      </c>
      <c r="D49" s="45">
        <f>SUM(F49:H49,K49:M49,P49:R49,U49:W49,Z49:AB49,AE49:AG49,AJ49:AL49)</f>
        <v>10</v>
      </c>
      <c r="E49" s="99">
        <f>SUM(J49,O49,T49,Y49,AD49,AI49,AN49)</f>
        <v>3</v>
      </c>
      <c r="F49" s="48"/>
      <c r="G49" s="5"/>
      <c r="H49" s="5"/>
      <c r="I49" s="5"/>
      <c r="J49" s="6"/>
      <c r="K49" s="40"/>
      <c r="L49" s="5"/>
      <c r="M49" s="5"/>
      <c r="N49" s="5"/>
      <c r="O49" s="122"/>
      <c r="P49" s="48">
        <v>6</v>
      </c>
      <c r="Q49" s="5">
        <v>0</v>
      </c>
      <c r="R49" s="5">
        <v>4</v>
      </c>
      <c r="S49" s="5" t="s">
        <v>51</v>
      </c>
      <c r="T49" s="6">
        <v>3</v>
      </c>
      <c r="U49" s="43"/>
      <c r="V49" s="29"/>
      <c r="W49" s="29"/>
      <c r="X49" s="5"/>
      <c r="Y49" s="122"/>
      <c r="Z49" s="48"/>
      <c r="AA49" s="5"/>
      <c r="AB49" s="5"/>
      <c r="AC49" s="5"/>
      <c r="AD49" s="6"/>
      <c r="AE49" s="40"/>
      <c r="AF49" s="5"/>
      <c r="AG49" s="5"/>
      <c r="AH49" s="5"/>
      <c r="AI49" s="122"/>
      <c r="AJ49" s="48"/>
      <c r="AK49" s="5"/>
      <c r="AL49" s="5"/>
      <c r="AM49" s="5"/>
      <c r="AN49" s="6"/>
      <c r="AO49" s="133"/>
      <c r="AP49" s="51"/>
      <c r="AQ49" s="51"/>
    </row>
    <row r="50" spans="1:43" ht="14.25">
      <c r="A50" s="48">
        <v>41</v>
      </c>
      <c r="B50" s="18" t="s">
        <v>232</v>
      </c>
      <c r="C50" s="35" t="s">
        <v>73</v>
      </c>
      <c r="D50" s="45">
        <f aca="true" t="shared" si="10" ref="D50:D57">SUM(F50:H50,K50:M50,P50:R50,U50:W50,Z50:AB50,AE50:AG50,AJ50:AL50)</f>
        <v>16</v>
      </c>
      <c r="E50" s="99">
        <f aca="true" t="shared" si="11" ref="E50:E57">SUM(J50,O50,T50,Y50,AD50,AI50,AN50)</f>
        <v>4</v>
      </c>
      <c r="F50" s="21"/>
      <c r="G50" s="3"/>
      <c r="H50" s="3"/>
      <c r="I50" s="3"/>
      <c r="J50" s="7"/>
      <c r="K50" s="41"/>
      <c r="L50" s="3"/>
      <c r="M50" s="3"/>
      <c r="N50" s="3"/>
      <c r="O50" s="120"/>
      <c r="P50" s="21"/>
      <c r="Q50" s="3"/>
      <c r="R50" s="3"/>
      <c r="S50" s="3"/>
      <c r="T50" s="7"/>
      <c r="U50" s="44">
        <v>8</v>
      </c>
      <c r="V50" s="4">
        <v>0</v>
      </c>
      <c r="W50" s="4">
        <v>8</v>
      </c>
      <c r="X50" s="3" t="s">
        <v>45</v>
      </c>
      <c r="Y50" s="120">
        <v>4</v>
      </c>
      <c r="Z50" s="21"/>
      <c r="AA50" s="3"/>
      <c r="AB50" s="3"/>
      <c r="AC50" s="3"/>
      <c r="AD50" s="7"/>
      <c r="AE50" s="41"/>
      <c r="AF50" s="3"/>
      <c r="AG50" s="3"/>
      <c r="AH50" s="3"/>
      <c r="AI50" s="120"/>
      <c r="AJ50" s="21"/>
      <c r="AK50" s="3"/>
      <c r="AL50" s="3"/>
      <c r="AM50" s="3"/>
      <c r="AN50" s="7"/>
      <c r="AO50" s="134">
        <v>40</v>
      </c>
      <c r="AP50" s="51"/>
      <c r="AQ50" s="51"/>
    </row>
    <row r="51" spans="1:43" ht="14.25">
      <c r="A51" s="48">
        <v>42</v>
      </c>
      <c r="B51" s="18" t="s">
        <v>233</v>
      </c>
      <c r="C51" s="35" t="s">
        <v>74</v>
      </c>
      <c r="D51" s="45">
        <f t="shared" si="10"/>
        <v>8</v>
      </c>
      <c r="E51" s="99">
        <f t="shared" si="11"/>
        <v>3</v>
      </c>
      <c r="F51" s="21"/>
      <c r="G51" s="3"/>
      <c r="H51" s="3"/>
      <c r="I51" s="3"/>
      <c r="J51" s="7"/>
      <c r="K51" s="41"/>
      <c r="L51" s="3"/>
      <c r="M51" s="3"/>
      <c r="N51" s="3"/>
      <c r="O51" s="120"/>
      <c r="P51" s="21">
        <v>8</v>
      </c>
      <c r="Q51" s="3">
        <v>0</v>
      </c>
      <c r="R51" s="3">
        <v>0</v>
      </c>
      <c r="S51" s="3" t="s">
        <v>45</v>
      </c>
      <c r="T51" s="7">
        <v>3</v>
      </c>
      <c r="U51" s="41"/>
      <c r="V51" s="3"/>
      <c r="W51" s="3"/>
      <c r="X51" s="3"/>
      <c r="Y51" s="120"/>
      <c r="Z51" s="47"/>
      <c r="AA51" s="4"/>
      <c r="AB51" s="4"/>
      <c r="AC51" s="3"/>
      <c r="AD51" s="7"/>
      <c r="AE51" s="44"/>
      <c r="AF51" s="4"/>
      <c r="AG51" s="4"/>
      <c r="AH51" s="3"/>
      <c r="AI51" s="120"/>
      <c r="AJ51" s="47"/>
      <c r="AK51" s="4"/>
      <c r="AL51" s="4"/>
      <c r="AM51" s="3"/>
      <c r="AN51" s="7"/>
      <c r="AO51" s="134"/>
      <c r="AP51" s="51"/>
      <c r="AQ51" s="51"/>
    </row>
    <row r="52" spans="1:43" ht="14.25">
      <c r="A52" s="48">
        <v>43</v>
      </c>
      <c r="B52" s="18" t="s">
        <v>234</v>
      </c>
      <c r="C52" s="35" t="s">
        <v>75</v>
      </c>
      <c r="D52" s="45">
        <f t="shared" si="10"/>
        <v>8</v>
      </c>
      <c r="E52" s="99">
        <f t="shared" si="11"/>
        <v>2</v>
      </c>
      <c r="F52" s="21"/>
      <c r="G52" s="3"/>
      <c r="H52" s="3"/>
      <c r="I52" s="3"/>
      <c r="J52" s="7"/>
      <c r="K52" s="41"/>
      <c r="L52" s="3"/>
      <c r="M52" s="3"/>
      <c r="N52" s="3"/>
      <c r="O52" s="120"/>
      <c r="P52" s="21"/>
      <c r="Q52" s="3"/>
      <c r="R52" s="3"/>
      <c r="S52" s="3"/>
      <c r="T52" s="7"/>
      <c r="U52" s="41">
        <v>4</v>
      </c>
      <c r="V52" s="3">
        <v>4</v>
      </c>
      <c r="W52" s="3">
        <v>0</v>
      </c>
      <c r="X52" s="3" t="s">
        <v>51</v>
      </c>
      <c r="Y52" s="120">
        <v>2</v>
      </c>
      <c r="Z52" s="47"/>
      <c r="AA52" s="4"/>
      <c r="AB52" s="4"/>
      <c r="AC52" s="3"/>
      <c r="AD52" s="7"/>
      <c r="AE52" s="44"/>
      <c r="AF52" s="4"/>
      <c r="AG52" s="4"/>
      <c r="AH52" s="3"/>
      <c r="AI52" s="120"/>
      <c r="AJ52" s="47"/>
      <c r="AK52" s="4"/>
      <c r="AL52" s="4"/>
      <c r="AM52" s="3"/>
      <c r="AN52" s="7"/>
      <c r="AO52" s="134">
        <v>42</v>
      </c>
      <c r="AP52" s="51"/>
      <c r="AQ52" s="51"/>
    </row>
    <row r="53" spans="1:43" ht="14.25">
      <c r="A53" s="48">
        <v>44</v>
      </c>
      <c r="B53" s="18" t="s">
        <v>235</v>
      </c>
      <c r="C53" s="35" t="s">
        <v>76</v>
      </c>
      <c r="D53" s="45">
        <f t="shared" si="10"/>
        <v>8</v>
      </c>
      <c r="E53" s="99">
        <f t="shared" si="11"/>
        <v>2</v>
      </c>
      <c r="F53" s="21"/>
      <c r="G53" s="3"/>
      <c r="H53" s="3"/>
      <c r="I53" s="3"/>
      <c r="J53" s="7"/>
      <c r="K53" s="41"/>
      <c r="L53" s="3"/>
      <c r="M53" s="3"/>
      <c r="N53" s="3"/>
      <c r="O53" s="120"/>
      <c r="P53" s="21"/>
      <c r="Q53" s="3"/>
      <c r="R53" s="3"/>
      <c r="S53" s="3"/>
      <c r="T53" s="7"/>
      <c r="U53" s="41"/>
      <c r="V53" s="3"/>
      <c r="W53" s="3"/>
      <c r="X53" s="3"/>
      <c r="Y53" s="120"/>
      <c r="Z53" s="47">
        <v>8</v>
      </c>
      <c r="AA53" s="4">
        <v>0</v>
      </c>
      <c r="AB53" s="4">
        <v>0</v>
      </c>
      <c r="AC53" s="3" t="s">
        <v>51</v>
      </c>
      <c r="AD53" s="7">
        <v>2</v>
      </c>
      <c r="AE53" s="44"/>
      <c r="AF53" s="4"/>
      <c r="AG53" s="4"/>
      <c r="AH53" s="3"/>
      <c r="AI53" s="120"/>
      <c r="AJ53" s="47"/>
      <c r="AK53" s="4"/>
      <c r="AL53" s="4"/>
      <c r="AM53" s="3"/>
      <c r="AN53" s="7"/>
      <c r="AO53" s="134">
        <v>43</v>
      </c>
      <c r="AP53" s="51"/>
      <c r="AQ53" s="51"/>
    </row>
    <row r="54" spans="1:43" ht="14.25">
      <c r="A54" s="48">
        <v>45</v>
      </c>
      <c r="B54" s="18" t="s">
        <v>236</v>
      </c>
      <c r="C54" s="35" t="s">
        <v>77</v>
      </c>
      <c r="D54" s="45">
        <f t="shared" si="10"/>
        <v>8</v>
      </c>
      <c r="E54" s="99">
        <f t="shared" si="11"/>
        <v>3</v>
      </c>
      <c r="F54" s="21"/>
      <c r="G54" s="3"/>
      <c r="H54" s="3"/>
      <c r="I54" s="3"/>
      <c r="J54" s="7"/>
      <c r="K54" s="41"/>
      <c r="L54" s="3"/>
      <c r="M54" s="3"/>
      <c r="N54" s="3"/>
      <c r="O54" s="120"/>
      <c r="P54" s="21"/>
      <c r="Q54" s="3"/>
      <c r="R54" s="3"/>
      <c r="S54" s="3"/>
      <c r="T54" s="7"/>
      <c r="U54" s="41">
        <v>8</v>
      </c>
      <c r="V54" s="3">
        <v>0</v>
      </c>
      <c r="W54" s="3">
        <v>0</v>
      </c>
      <c r="X54" s="3" t="s">
        <v>51</v>
      </c>
      <c r="Y54" s="120">
        <v>3</v>
      </c>
      <c r="Z54" s="21"/>
      <c r="AA54" s="3"/>
      <c r="AB54" s="3"/>
      <c r="AC54" s="3"/>
      <c r="AD54" s="7"/>
      <c r="AE54" s="44"/>
      <c r="AF54" s="4"/>
      <c r="AG54" s="4"/>
      <c r="AH54" s="3"/>
      <c r="AI54" s="120"/>
      <c r="AJ54" s="21"/>
      <c r="AK54" s="3"/>
      <c r="AL54" s="3"/>
      <c r="AM54" s="3"/>
      <c r="AN54" s="7"/>
      <c r="AO54" s="134"/>
      <c r="AP54" s="51"/>
      <c r="AQ54" s="51"/>
    </row>
    <row r="55" spans="1:43" ht="14.25">
      <c r="A55" s="48">
        <v>46</v>
      </c>
      <c r="B55" s="18" t="s">
        <v>237</v>
      </c>
      <c r="C55" s="35" t="s">
        <v>78</v>
      </c>
      <c r="D55" s="45">
        <f t="shared" si="10"/>
        <v>8</v>
      </c>
      <c r="E55" s="99">
        <f t="shared" si="11"/>
        <v>2</v>
      </c>
      <c r="F55" s="21"/>
      <c r="G55" s="3"/>
      <c r="H55" s="3"/>
      <c r="I55" s="3"/>
      <c r="J55" s="7"/>
      <c r="K55" s="41"/>
      <c r="L55" s="3"/>
      <c r="M55" s="3"/>
      <c r="N55" s="3"/>
      <c r="O55" s="120"/>
      <c r="P55" s="21"/>
      <c r="Q55" s="3"/>
      <c r="R55" s="3"/>
      <c r="S55" s="3"/>
      <c r="T55" s="7"/>
      <c r="U55" s="41"/>
      <c r="V55" s="3"/>
      <c r="W55" s="3"/>
      <c r="X55" s="3"/>
      <c r="Y55" s="120"/>
      <c r="Z55" s="21">
        <v>4</v>
      </c>
      <c r="AA55" s="3">
        <v>4</v>
      </c>
      <c r="AB55" s="3">
        <v>0</v>
      </c>
      <c r="AC55" s="3" t="s">
        <v>45</v>
      </c>
      <c r="AD55" s="7">
        <v>2</v>
      </c>
      <c r="AE55" s="44"/>
      <c r="AF55" s="4"/>
      <c r="AG55" s="4"/>
      <c r="AH55" s="3"/>
      <c r="AI55" s="120"/>
      <c r="AJ55" s="21"/>
      <c r="AK55" s="3"/>
      <c r="AL55" s="3"/>
      <c r="AM55" s="3"/>
      <c r="AN55" s="7"/>
      <c r="AO55" s="134">
        <v>45</v>
      </c>
      <c r="AP55" s="51"/>
      <c r="AQ55" s="51"/>
    </row>
    <row r="56" spans="1:43" ht="14.25">
      <c r="A56" s="48">
        <v>47</v>
      </c>
      <c r="B56" s="18" t="s">
        <v>238</v>
      </c>
      <c r="C56" s="35" t="s">
        <v>79</v>
      </c>
      <c r="D56" s="45">
        <f t="shared" si="10"/>
        <v>12</v>
      </c>
      <c r="E56" s="99">
        <f t="shared" si="11"/>
        <v>4</v>
      </c>
      <c r="F56" s="21"/>
      <c r="G56" s="3"/>
      <c r="H56" s="3"/>
      <c r="I56" s="3"/>
      <c r="J56" s="7"/>
      <c r="K56" s="41"/>
      <c r="L56" s="3"/>
      <c r="M56" s="3"/>
      <c r="N56" s="3"/>
      <c r="O56" s="120"/>
      <c r="P56" s="21"/>
      <c r="Q56" s="3"/>
      <c r="R56" s="3"/>
      <c r="S56" s="3"/>
      <c r="T56" s="7"/>
      <c r="U56" s="41"/>
      <c r="V56" s="3"/>
      <c r="W56" s="3"/>
      <c r="X56" s="3"/>
      <c r="Y56" s="120"/>
      <c r="Z56" s="21"/>
      <c r="AA56" s="3"/>
      <c r="AB56" s="3"/>
      <c r="AC56" s="3"/>
      <c r="AD56" s="7"/>
      <c r="AE56" s="41">
        <v>0</v>
      </c>
      <c r="AF56" s="3">
        <v>0</v>
      </c>
      <c r="AG56" s="3">
        <v>12</v>
      </c>
      <c r="AH56" s="3" t="s">
        <v>51</v>
      </c>
      <c r="AI56" s="120">
        <v>4</v>
      </c>
      <c r="AJ56" s="21"/>
      <c r="AK56" s="3"/>
      <c r="AL56" s="3"/>
      <c r="AM56" s="3"/>
      <c r="AN56" s="7"/>
      <c r="AO56" s="134">
        <v>40</v>
      </c>
      <c r="AP56" s="51"/>
      <c r="AQ56" s="51"/>
    </row>
    <row r="57" spans="1:43" ht="14.25">
      <c r="A57" s="48">
        <v>48</v>
      </c>
      <c r="B57" s="18" t="s">
        <v>239</v>
      </c>
      <c r="C57" s="35" t="s">
        <v>80</v>
      </c>
      <c r="D57" s="45">
        <f t="shared" si="10"/>
        <v>20</v>
      </c>
      <c r="E57" s="99">
        <f t="shared" si="11"/>
        <v>6</v>
      </c>
      <c r="F57" s="21"/>
      <c r="G57" s="3"/>
      <c r="H57" s="3"/>
      <c r="I57" s="3"/>
      <c r="J57" s="7"/>
      <c r="K57" s="41"/>
      <c r="L57" s="3"/>
      <c r="M57" s="3"/>
      <c r="N57" s="3"/>
      <c r="O57" s="120"/>
      <c r="P57" s="21"/>
      <c r="Q57" s="3"/>
      <c r="R57" s="3"/>
      <c r="S57" s="3"/>
      <c r="T57" s="7"/>
      <c r="U57" s="41"/>
      <c r="V57" s="3"/>
      <c r="W57" s="3"/>
      <c r="X57" s="3"/>
      <c r="Y57" s="120"/>
      <c r="Z57" s="21"/>
      <c r="AA57" s="3"/>
      <c r="AB57" s="3"/>
      <c r="AC57" s="3"/>
      <c r="AD57" s="7"/>
      <c r="AE57" s="41"/>
      <c r="AF57" s="3"/>
      <c r="AG57" s="3"/>
      <c r="AH57" s="3"/>
      <c r="AI57" s="120"/>
      <c r="AJ57" s="21">
        <v>0</v>
      </c>
      <c r="AK57" s="3">
        <v>0</v>
      </c>
      <c r="AL57" s="3">
        <v>20</v>
      </c>
      <c r="AM57" s="3" t="s">
        <v>45</v>
      </c>
      <c r="AN57" s="7">
        <v>6</v>
      </c>
      <c r="AO57" s="134">
        <v>40</v>
      </c>
      <c r="AP57" s="51"/>
      <c r="AQ57" s="51"/>
    </row>
    <row r="58" spans="1:43" ht="15" thickBot="1">
      <c r="A58" s="167" t="s">
        <v>40</v>
      </c>
      <c r="B58" s="168"/>
      <c r="C58" s="169"/>
      <c r="D58" s="63">
        <f>D59+D68</f>
        <v>172</v>
      </c>
      <c r="E58" s="101">
        <f>E59+E68</f>
        <v>42</v>
      </c>
      <c r="F58" s="63"/>
      <c r="G58" s="66"/>
      <c r="H58" s="66"/>
      <c r="I58" s="66"/>
      <c r="J58" s="64"/>
      <c r="K58" s="65"/>
      <c r="L58" s="66"/>
      <c r="M58" s="66"/>
      <c r="N58" s="66"/>
      <c r="O58" s="101"/>
      <c r="P58" s="63"/>
      <c r="Q58" s="66"/>
      <c r="R58" s="66"/>
      <c r="S58" s="66"/>
      <c r="T58" s="64"/>
      <c r="U58" s="65"/>
      <c r="V58" s="66"/>
      <c r="W58" s="66"/>
      <c r="X58" s="66"/>
      <c r="Y58" s="101"/>
      <c r="Z58" s="63"/>
      <c r="AA58" s="66"/>
      <c r="AB58" s="66"/>
      <c r="AC58" s="66"/>
      <c r="AD58" s="64"/>
      <c r="AE58" s="65"/>
      <c r="AF58" s="66"/>
      <c r="AG58" s="66"/>
      <c r="AH58" s="66"/>
      <c r="AI58" s="101"/>
      <c r="AJ58" s="63"/>
      <c r="AK58" s="66"/>
      <c r="AL58" s="66"/>
      <c r="AM58" s="66"/>
      <c r="AN58" s="64"/>
      <c r="AO58" s="136"/>
      <c r="AP58" s="75"/>
      <c r="AQ58" s="75"/>
    </row>
    <row r="59" spans="1:43" ht="15" thickBot="1">
      <c r="A59" s="164" t="s">
        <v>36</v>
      </c>
      <c r="B59" s="165"/>
      <c r="C59" s="166"/>
      <c r="D59" s="53">
        <f aca="true" t="shared" si="12" ref="D59:AN59">SUM(D60:D67)</f>
        <v>132</v>
      </c>
      <c r="E59" s="62">
        <f t="shared" si="12"/>
        <v>28</v>
      </c>
      <c r="F59" s="53">
        <f t="shared" si="12"/>
        <v>0</v>
      </c>
      <c r="G59" s="56">
        <f t="shared" si="12"/>
        <v>0</v>
      </c>
      <c r="H59" s="56">
        <f t="shared" si="12"/>
        <v>0</v>
      </c>
      <c r="I59" s="56">
        <f t="shared" si="12"/>
        <v>0</v>
      </c>
      <c r="J59" s="54">
        <f t="shared" si="12"/>
        <v>0</v>
      </c>
      <c r="K59" s="55">
        <f t="shared" si="12"/>
        <v>0</v>
      </c>
      <c r="L59" s="56">
        <f t="shared" si="12"/>
        <v>0</v>
      </c>
      <c r="M59" s="56">
        <f t="shared" si="12"/>
        <v>0</v>
      </c>
      <c r="N59" s="56">
        <f t="shared" si="12"/>
        <v>0</v>
      </c>
      <c r="O59" s="62">
        <f t="shared" si="12"/>
        <v>0</v>
      </c>
      <c r="P59" s="53">
        <f t="shared" si="12"/>
        <v>0</v>
      </c>
      <c r="Q59" s="56">
        <f t="shared" si="12"/>
        <v>0</v>
      </c>
      <c r="R59" s="56">
        <f t="shared" si="12"/>
        <v>0</v>
      </c>
      <c r="S59" s="56">
        <f t="shared" si="12"/>
        <v>0</v>
      </c>
      <c r="T59" s="54">
        <f t="shared" si="12"/>
        <v>0</v>
      </c>
      <c r="U59" s="55">
        <f t="shared" si="12"/>
        <v>12</v>
      </c>
      <c r="V59" s="56">
        <f t="shared" si="12"/>
        <v>4</v>
      </c>
      <c r="W59" s="56">
        <f t="shared" si="12"/>
        <v>24</v>
      </c>
      <c r="X59" s="56">
        <f t="shared" si="12"/>
        <v>0</v>
      </c>
      <c r="Y59" s="62">
        <f t="shared" si="12"/>
        <v>8</v>
      </c>
      <c r="Z59" s="53">
        <f t="shared" si="12"/>
        <v>8</v>
      </c>
      <c r="AA59" s="56">
        <f t="shared" si="12"/>
        <v>0</v>
      </c>
      <c r="AB59" s="56">
        <f t="shared" si="12"/>
        <v>24</v>
      </c>
      <c r="AC59" s="56">
        <f t="shared" si="12"/>
        <v>0</v>
      </c>
      <c r="AD59" s="54">
        <f t="shared" si="12"/>
        <v>6</v>
      </c>
      <c r="AE59" s="55">
        <f t="shared" si="12"/>
        <v>16</v>
      </c>
      <c r="AF59" s="56">
        <f t="shared" si="12"/>
        <v>8</v>
      </c>
      <c r="AG59" s="56">
        <f t="shared" si="12"/>
        <v>20</v>
      </c>
      <c r="AH59" s="56">
        <f t="shared" si="12"/>
        <v>0</v>
      </c>
      <c r="AI59" s="62">
        <f t="shared" si="12"/>
        <v>11</v>
      </c>
      <c r="AJ59" s="53">
        <f t="shared" si="12"/>
        <v>8</v>
      </c>
      <c r="AK59" s="56">
        <f t="shared" si="12"/>
        <v>0</v>
      </c>
      <c r="AL59" s="56">
        <f t="shared" si="12"/>
        <v>8</v>
      </c>
      <c r="AM59" s="56">
        <f t="shared" si="12"/>
        <v>0</v>
      </c>
      <c r="AN59" s="54">
        <f t="shared" si="12"/>
        <v>3</v>
      </c>
      <c r="AO59" s="132"/>
      <c r="AP59" s="75"/>
      <c r="AQ59" s="75"/>
    </row>
    <row r="60" spans="1:43" ht="14.25">
      <c r="A60" s="48">
        <v>49</v>
      </c>
      <c r="B60" s="160" t="s">
        <v>209</v>
      </c>
      <c r="C60" s="155" t="s">
        <v>210</v>
      </c>
      <c r="D60" s="45">
        <f aca="true" t="shared" si="13" ref="D60:D67">SUM(F60:H60,K60:M60,P60:R60,U60:W60,Z60:AB60,AE60:AG60,AJ60:AL60)</f>
        <v>20</v>
      </c>
      <c r="E60" s="99">
        <f aca="true" t="shared" si="14" ref="E60:E67">SUM(J60,O60,T60,Y60,AD60,AI60,AN60)</f>
        <v>4</v>
      </c>
      <c r="F60" s="48"/>
      <c r="G60" s="5"/>
      <c r="H60" s="5"/>
      <c r="I60" s="5"/>
      <c r="J60" s="6"/>
      <c r="K60" s="40"/>
      <c r="L60" s="5"/>
      <c r="M60" s="5"/>
      <c r="N60" s="5"/>
      <c r="O60" s="122"/>
      <c r="P60" s="48"/>
      <c r="Q60" s="5"/>
      <c r="R60" s="5"/>
      <c r="S60" s="5"/>
      <c r="T60" s="6"/>
      <c r="U60" s="40">
        <v>8</v>
      </c>
      <c r="V60" s="5">
        <v>0</v>
      </c>
      <c r="W60" s="5">
        <v>12</v>
      </c>
      <c r="X60" s="5" t="s">
        <v>45</v>
      </c>
      <c r="Y60" s="122">
        <v>4</v>
      </c>
      <c r="Z60" s="48"/>
      <c r="AA60" s="5"/>
      <c r="AB60" s="5"/>
      <c r="AC60" s="5"/>
      <c r="AD60" s="6"/>
      <c r="AE60" s="40"/>
      <c r="AF60" s="5"/>
      <c r="AG60" s="5"/>
      <c r="AH60" s="5"/>
      <c r="AI60" s="122"/>
      <c r="AJ60" s="48"/>
      <c r="AK60" s="5"/>
      <c r="AL60" s="5"/>
      <c r="AM60" s="5"/>
      <c r="AN60" s="6"/>
      <c r="AO60" s="133">
        <v>33</v>
      </c>
      <c r="AP60" s="51"/>
      <c r="AQ60" s="51"/>
    </row>
    <row r="61" spans="1:43" ht="14.25">
      <c r="A61" s="48">
        <v>50</v>
      </c>
      <c r="B61" s="161" t="s">
        <v>211</v>
      </c>
      <c r="C61" s="157" t="s">
        <v>212</v>
      </c>
      <c r="D61" s="45">
        <f t="shared" si="13"/>
        <v>20</v>
      </c>
      <c r="E61" s="99">
        <f t="shared" si="14"/>
        <v>4</v>
      </c>
      <c r="F61" s="21"/>
      <c r="G61" s="3"/>
      <c r="H61" s="3"/>
      <c r="I61" s="3"/>
      <c r="J61" s="7"/>
      <c r="K61" s="41"/>
      <c r="L61" s="3"/>
      <c r="M61" s="3"/>
      <c r="N61" s="3"/>
      <c r="O61" s="120"/>
      <c r="P61" s="21"/>
      <c r="Q61" s="3"/>
      <c r="R61" s="3"/>
      <c r="S61" s="3"/>
      <c r="T61" s="7"/>
      <c r="U61" s="41">
        <v>4</v>
      </c>
      <c r="V61" s="3">
        <v>4</v>
      </c>
      <c r="W61" s="3">
        <v>12</v>
      </c>
      <c r="X61" s="3" t="s">
        <v>51</v>
      </c>
      <c r="Y61" s="120">
        <v>4</v>
      </c>
      <c r="Z61" s="21"/>
      <c r="AA61" s="3"/>
      <c r="AB61" s="3"/>
      <c r="AC61" s="3"/>
      <c r="AD61" s="7"/>
      <c r="AE61" s="41"/>
      <c r="AF61" s="3"/>
      <c r="AG61" s="3"/>
      <c r="AH61" s="3"/>
      <c r="AI61" s="120"/>
      <c r="AJ61" s="21"/>
      <c r="AK61" s="3"/>
      <c r="AL61" s="3"/>
      <c r="AM61" s="3"/>
      <c r="AN61" s="7"/>
      <c r="AO61" s="134">
        <v>31</v>
      </c>
      <c r="AP61" s="51"/>
      <c r="AQ61" s="51"/>
    </row>
    <row r="62" spans="1:43" ht="14.25">
      <c r="A62" s="48">
        <v>51</v>
      </c>
      <c r="B62" s="161" t="s">
        <v>213</v>
      </c>
      <c r="C62" s="157" t="s">
        <v>214</v>
      </c>
      <c r="D62" s="45">
        <f t="shared" si="13"/>
        <v>20</v>
      </c>
      <c r="E62" s="99">
        <f t="shared" si="14"/>
        <v>4</v>
      </c>
      <c r="F62" s="21"/>
      <c r="G62" s="3"/>
      <c r="H62" s="3"/>
      <c r="I62" s="3"/>
      <c r="J62" s="7"/>
      <c r="K62" s="41"/>
      <c r="L62" s="3"/>
      <c r="M62" s="3"/>
      <c r="N62" s="3"/>
      <c r="O62" s="120"/>
      <c r="P62" s="21"/>
      <c r="Q62" s="3"/>
      <c r="R62" s="3"/>
      <c r="S62" s="3"/>
      <c r="T62" s="7"/>
      <c r="U62" s="41"/>
      <c r="V62" s="3"/>
      <c r="W62" s="3"/>
      <c r="X62" s="3"/>
      <c r="Y62" s="120"/>
      <c r="Z62" s="21">
        <v>8</v>
      </c>
      <c r="AA62" s="3">
        <v>0</v>
      </c>
      <c r="AB62" s="3">
        <v>12</v>
      </c>
      <c r="AC62" s="3" t="s">
        <v>45</v>
      </c>
      <c r="AD62" s="7">
        <v>4</v>
      </c>
      <c r="AE62" s="41"/>
      <c r="AF62" s="3"/>
      <c r="AG62" s="3"/>
      <c r="AH62" s="3"/>
      <c r="AI62" s="120"/>
      <c r="AJ62" s="21"/>
      <c r="AK62" s="3"/>
      <c r="AL62" s="3"/>
      <c r="AM62" s="3"/>
      <c r="AN62" s="7"/>
      <c r="AO62" s="134">
        <v>33</v>
      </c>
      <c r="AP62" s="51"/>
      <c r="AQ62" s="51"/>
    </row>
    <row r="63" spans="1:43" ht="14.25">
      <c r="A63" s="48">
        <v>52</v>
      </c>
      <c r="B63" s="161" t="s">
        <v>215</v>
      </c>
      <c r="C63" s="157" t="s">
        <v>216</v>
      </c>
      <c r="D63" s="45">
        <f t="shared" si="13"/>
        <v>20</v>
      </c>
      <c r="E63" s="99">
        <f t="shared" si="14"/>
        <v>4</v>
      </c>
      <c r="F63" s="21"/>
      <c r="G63" s="3"/>
      <c r="H63" s="3"/>
      <c r="I63" s="3"/>
      <c r="J63" s="7"/>
      <c r="K63" s="41"/>
      <c r="L63" s="3"/>
      <c r="M63" s="3"/>
      <c r="N63" s="3"/>
      <c r="O63" s="120"/>
      <c r="P63" s="21"/>
      <c r="Q63" s="3"/>
      <c r="R63" s="3"/>
      <c r="S63" s="3"/>
      <c r="T63" s="7"/>
      <c r="U63" s="41"/>
      <c r="V63" s="3"/>
      <c r="W63" s="3"/>
      <c r="X63" s="3"/>
      <c r="Y63" s="120"/>
      <c r="Z63" s="21"/>
      <c r="AA63" s="3"/>
      <c r="AB63" s="3"/>
      <c r="AC63" s="3"/>
      <c r="AD63" s="7"/>
      <c r="AE63" s="41">
        <v>8</v>
      </c>
      <c r="AF63" s="3">
        <v>0</v>
      </c>
      <c r="AG63" s="3">
        <v>12</v>
      </c>
      <c r="AH63" s="3" t="s">
        <v>45</v>
      </c>
      <c r="AI63" s="120">
        <v>4</v>
      </c>
      <c r="AJ63" s="21"/>
      <c r="AK63" s="3"/>
      <c r="AL63" s="3"/>
      <c r="AM63" s="3"/>
      <c r="AN63" s="7"/>
      <c r="AO63" s="134">
        <v>35</v>
      </c>
      <c r="AP63" s="51"/>
      <c r="AQ63" s="51"/>
    </row>
    <row r="64" spans="1:43" ht="14.25">
      <c r="A64" s="48">
        <v>53</v>
      </c>
      <c r="B64" s="161" t="s">
        <v>217</v>
      </c>
      <c r="C64" s="157" t="s">
        <v>218</v>
      </c>
      <c r="D64" s="45">
        <f t="shared" si="13"/>
        <v>16</v>
      </c>
      <c r="E64" s="99">
        <f t="shared" si="14"/>
        <v>4</v>
      </c>
      <c r="F64" s="21"/>
      <c r="G64" s="3"/>
      <c r="H64" s="3"/>
      <c r="I64" s="3"/>
      <c r="J64" s="7"/>
      <c r="K64" s="41"/>
      <c r="L64" s="3"/>
      <c r="M64" s="3"/>
      <c r="N64" s="3"/>
      <c r="O64" s="120"/>
      <c r="P64" s="21"/>
      <c r="Q64" s="3"/>
      <c r="R64" s="3"/>
      <c r="S64" s="3"/>
      <c r="T64" s="7"/>
      <c r="U64" s="41"/>
      <c r="V64" s="3"/>
      <c r="W64" s="3"/>
      <c r="X64" s="3"/>
      <c r="Y64" s="120"/>
      <c r="Z64" s="21"/>
      <c r="AA64" s="3"/>
      <c r="AB64" s="3"/>
      <c r="AC64" s="3"/>
      <c r="AD64" s="7"/>
      <c r="AE64" s="41">
        <v>8</v>
      </c>
      <c r="AF64" s="3">
        <v>0</v>
      </c>
      <c r="AG64" s="3">
        <v>8</v>
      </c>
      <c r="AH64" s="3" t="s">
        <v>45</v>
      </c>
      <c r="AI64" s="120">
        <v>4</v>
      </c>
      <c r="AJ64" s="21"/>
      <c r="AK64" s="3"/>
      <c r="AL64" s="3"/>
      <c r="AM64" s="3"/>
      <c r="AN64" s="7"/>
      <c r="AO64" s="134">
        <v>36</v>
      </c>
      <c r="AP64" s="51"/>
      <c r="AQ64" s="51"/>
    </row>
    <row r="65" spans="1:43" ht="14.25">
      <c r="A65" s="48">
        <v>54</v>
      </c>
      <c r="B65" s="161" t="s">
        <v>219</v>
      </c>
      <c r="C65" s="157" t="s">
        <v>220</v>
      </c>
      <c r="D65" s="45">
        <f t="shared" si="13"/>
        <v>16</v>
      </c>
      <c r="E65" s="99">
        <f t="shared" si="14"/>
        <v>3</v>
      </c>
      <c r="F65" s="21"/>
      <c r="G65" s="3"/>
      <c r="H65" s="3"/>
      <c r="I65" s="3"/>
      <c r="J65" s="7"/>
      <c r="K65" s="41"/>
      <c r="L65" s="3"/>
      <c r="M65" s="3"/>
      <c r="N65" s="3"/>
      <c r="O65" s="120"/>
      <c r="P65" s="21"/>
      <c r="Q65" s="3"/>
      <c r="R65" s="3"/>
      <c r="S65" s="3"/>
      <c r="T65" s="7"/>
      <c r="U65" s="41"/>
      <c r="V65" s="3"/>
      <c r="W65" s="3"/>
      <c r="X65" s="3"/>
      <c r="Y65" s="120"/>
      <c r="Z65" s="21"/>
      <c r="AA65" s="3"/>
      <c r="AB65" s="3"/>
      <c r="AC65" s="3"/>
      <c r="AD65" s="7"/>
      <c r="AE65" s="41"/>
      <c r="AF65" s="3"/>
      <c r="AG65" s="3"/>
      <c r="AH65" s="3"/>
      <c r="AI65" s="120"/>
      <c r="AJ65" s="21">
        <v>8</v>
      </c>
      <c r="AK65" s="3">
        <v>0</v>
      </c>
      <c r="AL65" s="3">
        <v>8</v>
      </c>
      <c r="AM65" s="3" t="s">
        <v>45</v>
      </c>
      <c r="AN65" s="7">
        <v>3</v>
      </c>
      <c r="AO65" s="134">
        <v>53</v>
      </c>
      <c r="AP65" s="51"/>
      <c r="AQ65" s="51"/>
    </row>
    <row r="66" spans="1:43" ht="14.25">
      <c r="A66" s="48">
        <v>55</v>
      </c>
      <c r="B66" s="161" t="s">
        <v>221</v>
      </c>
      <c r="C66" s="157" t="s">
        <v>222</v>
      </c>
      <c r="D66" s="45">
        <f t="shared" si="13"/>
        <v>12</v>
      </c>
      <c r="E66" s="99">
        <f t="shared" si="14"/>
        <v>2</v>
      </c>
      <c r="F66" s="21"/>
      <c r="G66" s="3"/>
      <c r="H66" s="3"/>
      <c r="I66" s="3"/>
      <c r="J66" s="7"/>
      <c r="K66" s="41"/>
      <c r="L66" s="3"/>
      <c r="M66" s="3"/>
      <c r="N66" s="3"/>
      <c r="O66" s="120"/>
      <c r="P66" s="21"/>
      <c r="Q66" s="3"/>
      <c r="R66" s="3"/>
      <c r="S66" s="3"/>
      <c r="T66" s="7"/>
      <c r="U66" s="41"/>
      <c r="V66" s="3"/>
      <c r="W66" s="3"/>
      <c r="X66" s="3"/>
      <c r="Y66" s="120"/>
      <c r="Z66" s="21">
        <v>0</v>
      </c>
      <c r="AA66" s="3">
        <v>0</v>
      </c>
      <c r="AB66" s="3">
        <v>12</v>
      </c>
      <c r="AC66" s="3" t="s">
        <v>51</v>
      </c>
      <c r="AD66" s="7">
        <v>2</v>
      </c>
      <c r="AE66" s="41"/>
      <c r="AF66" s="3"/>
      <c r="AG66" s="3"/>
      <c r="AH66" s="3"/>
      <c r="AI66" s="120"/>
      <c r="AJ66" s="21"/>
      <c r="AK66" s="3"/>
      <c r="AL66" s="3"/>
      <c r="AM66" s="3"/>
      <c r="AN66" s="7"/>
      <c r="AO66" s="134" t="s">
        <v>150</v>
      </c>
      <c r="AP66" s="51"/>
      <c r="AQ66" s="51"/>
    </row>
    <row r="67" spans="1:43" ht="15" thickBot="1">
      <c r="A67" s="48">
        <v>56</v>
      </c>
      <c r="B67" s="161"/>
      <c r="C67" s="157" t="s">
        <v>250</v>
      </c>
      <c r="D67" s="45">
        <f t="shared" si="13"/>
        <v>8</v>
      </c>
      <c r="E67" s="99">
        <f t="shared" si="14"/>
        <v>3</v>
      </c>
      <c r="F67" s="21"/>
      <c r="G67" s="3"/>
      <c r="H67" s="3"/>
      <c r="I67" s="3"/>
      <c r="J67" s="7"/>
      <c r="K67" s="41"/>
      <c r="L67" s="3"/>
      <c r="M67" s="3"/>
      <c r="N67" s="3"/>
      <c r="O67" s="120"/>
      <c r="P67" s="21"/>
      <c r="Q67" s="3"/>
      <c r="R67" s="3"/>
      <c r="S67" s="3"/>
      <c r="T67" s="7"/>
      <c r="U67" s="41"/>
      <c r="V67" s="3"/>
      <c r="W67" s="3"/>
      <c r="X67" s="3"/>
      <c r="Y67" s="120"/>
      <c r="Z67" s="21"/>
      <c r="AA67" s="3"/>
      <c r="AB67" s="3"/>
      <c r="AC67" s="3"/>
      <c r="AD67" s="7"/>
      <c r="AE67" s="41">
        <v>0</v>
      </c>
      <c r="AF67" s="3">
        <v>8</v>
      </c>
      <c r="AG67" s="3">
        <v>0</v>
      </c>
      <c r="AH67" s="3" t="s">
        <v>51</v>
      </c>
      <c r="AI67" s="120">
        <v>3</v>
      </c>
      <c r="AJ67" s="21"/>
      <c r="AK67" s="3"/>
      <c r="AL67" s="3"/>
      <c r="AM67" s="3"/>
      <c r="AN67" s="7"/>
      <c r="AO67" s="134"/>
      <c r="AP67" s="51"/>
      <c r="AQ67" s="51"/>
    </row>
    <row r="68" spans="1:43" ht="15" thickBot="1">
      <c r="A68" s="164" t="s">
        <v>39</v>
      </c>
      <c r="B68" s="165"/>
      <c r="C68" s="166"/>
      <c r="D68" s="53">
        <f>SUM(D69:D72)</f>
        <v>40</v>
      </c>
      <c r="E68" s="62">
        <f>SUM(E69:E72)</f>
        <v>14</v>
      </c>
      <c r="F68" s="53">
        <f aca="true" t="shared" si="15" ref="F68:AN68">SUM(F69:F72)</f>
        <v>0</v>
      </c>
      <c r="G68" s="56">
        <f t="shared" si="15"/>
        <v>0</v>
      </c>
      <c r="H68" s="56">
        <f t="shared" si="15"/>
        <v>0</v>
      </c>
      <c r="I68" s="56">
        <f t="shared" si="15"/>
        <v>0</v>
      </c>
      <c r="J68" s="54">
        <f t="shared" si="15"/>
        <v>0</v>
      </c>
      <c r="K68" s="55">
        <f t="shared" si="15"/>
        <v>0</v>
      </c>
      <c r="L68" s="56">
        <f t="shared" si="15"/>
        <v>0</v>
      </c>
      <c r="M68" s="56">
        <f t="shared" si="15"/>
        <v>0</v>
      </c>
      <c r="N68" s="56">
        <f t="shared" si="15"/>
        <v>0</v>
      </c>
      <c r="O68" s="62">
        <f t="shared" si="15"/>
        <v>0</v>
      </c>
      <c r="P68" s="53">
        <f t="shared" si="15"/>
        <v>0</v>
      </c>
      <c r="Q68" s="56">
        <f t="shared" si="15"/>
        <v>0</v>
      </c>
      <c r="R68" s="56">
        <f t="shared" si="15"/>
        <v>0</v>
      </c>
      <c r="S68" s="56">
        <f t="shared" si="15"/>
        <v>0</v>
      </c>
      <c r="T68" s="54">
        <f t="shared" si="15"/>
        <v>0</v>
      </c>
      <c r="U68" s="55">
        <f t="shared" si="15"/>
        <v>0</v>
      </c>
      <c r="V68" s="56">
        <f t="shared" si="15"/>
        <v>0</v>
      </c>
      <c r="W68" s="56">
        <f t="shared" si="15"/>
        <v>0</v>
      </c>
      <c r="X68" s="56">
        <f t="shared" si="15"/>
        <v>0</v>
      </c>
      <c r="Y68" s="62">
        <f t="shared" si="15"/>
        <v>0</v>
      </c>
      <c r="Z68" s="53">
        <f t="shared" si="15"/>
        <v>12</v>
      </c>
      <c r="AA68" s="56">
        <f t="shared" si="15"/>
        <v>10</v>
      </c>
      <c r="AB68" s="56">
        <f t="shared" si="15"/>
        <v>0</v>
      </c>
      <c r="AC68" s="56">
        <f t="shared" si="15"/>
        <v>0</v>
      </c>
      <c r="AD68" s="54">
        <f t="shared" si="15"/>
        <v>7</v>
      </c>
      <c r="AE68" s="55">
        <f t="shared" si="15"/>
        <v>14</v>
      </c>
      <c r="AF68" s="56">
        <f t="shared" si="15"/>
        <v>4</v>
      </c>
      <c r="AG68" s="56">
        <f t="shared" si="15"/>
        <v>0</v>
      </c>
      <c r="AH68" s="56">
        <f t="shared" si="15"/>
        <v>0</v>
      </c>
      <c r="AI68" s="62">
        <f t="shared" si="15"/>
        <v>7</v>
      </c>
      <c r="AJ68" s="53">
        <f t="shared" si="15"/>
        <v>0</v>
      </c>
      <c r="AK68" s="56">
        <f t="shared" si="15"/>
        <v>0</v>
      </c>
      <c r="AL68" s="56">
        <f t="shared" si="15"/>
        <v>0</v>
      </c>
      <c r="AM68" s="56">
        <f t="shared" si="15"/>
        <v>0</v>
      </c>
      <c r="AN68" s="54">
        <f t="shared" si="15"/>
        <v>0</v>
      </c>
      <c r="AO68" s="132"/>
      <c r="AP68" s="75"/>
      <c r="AQ68" s="75"/>
    </row>
    <row r="69" spans="1:43" ht="14.25">
      <c r="A69" s="48">
        <v>57</v>
      </c>
      <c r="B69" s="19" t="s">
        <v>240</v>
      </c>
      <c r="C69" s="34" t="s">
        <v>37</v>
      </c>
      <c r="D69" s="45">
        <f>SUM(F69:H69,K69:M69,P69:R69,U69:W69,Z69:AB69,AE69:AG69,AJ69:AL69)</f>
        <v>6</v>
      </c>
      <c r="E69" s="99">
        <f>SUM(J69,O69,T69,Y69,AD69,AI69,AN69)</f>
        <v>3</v>
      </c>
      <c r="F69" s="48"/>
      <c r="G69" s="5"/>
      <c r="H69" s="5"/>
      <c r="I69" s="5"/>
      <c r="J69" s="6"/>
      <c r="K69" s="40"/>
      <c r="L69" s="5"/>
      <c r="M69" s="5"/>
      <c r="N69" s="5"/>
      <c r="O69" s="122"/>
      <c r="P69" s="48"/>
      <c r="Q69" s="5"/>
      <c r="R69" s="5"/>
      <c r="S69" s="5"/>
      <c r="T69" s="6"/>
      <c r="U69" s="40"/>
      <c r="V69" s="5"/>
      <c r="W69" s="5"/>
      <c r="X69" s="5"/>
      <c r="Y69" s="122"/>
      <c r="Z69" s="48"/>
      <c r="AA69" s="5"/>
      <c r="AB69" s="5"/>
      <c r="AC69" s="5"/>
      <c r="AD69" s="6"/>
      <c r="AE69" s="40">
        <v>6</v>
      </c>
      <c r="AF69" s="5">
        <v>0</v>
      </c>
      <c r="AG69" s="5">
        <v>0</v>
      </c>
      <c r="AH69" s="5" t="s">
        <v>51</v>
      </c>
      <c r="AI69" s="122">
        <v>3</v>
      </c>
      <c r="AJ69" s="48"/>
      <c r="AK69" s="5"/>
      <c r="AL69" s="5"/>
      <c r="AM69" s="5"/>
      <c r="AN69" s="6"/>
      <c r="AO69" s="133"/>
      <c r="AP69" s="51"/>
      <c r="AQ69" s="51"/>
    </row>
    <row r="70" spans="1:43" ht="14.25">
      <c r="A70" s="48">
        <v>58</v>
      </c>
      <c r="B70" s="18" t="s">
        <v>241</v>
      </c>
      <c r="C70" s="35" t="s">
        <v>38</v>
      </c>
      <c r="D70" s="45">
        <f>SUM(F70:H70,K70:M70,P70:R70,U70:W70,Z70:AB70,AE70:AG70,AJ70:AL70)</f>
        <v>10</v>
      </c>
      <c r="E70" s="99">
        <f>SUM(J70,O70,T70,Y70,AD70,AI70,AN70)</f>
        <v>3</v>
      </c>
      <c r="F70" s="21"/>
      <c r="G70" s="3"/>
      <c r="H70" s="3"/>
      <c r="I70" s="3"/>
      <c r="J70" s="7"/>
      <c r="K70" s="41"/>
      <c r="L70" s="3"/>
      <c r="M70" s="3"/>
      <c r="N70" s="3"/>
      <c r="O70" s="120"/>
      <c r="P70" s="21"/>
      <c r="Q70" s="3"/>
      <c r="R70" s="3"/>
      <c r="S70" s="3"/>
      <c r="T70" s="7"/>
      <c r="U70" s="41"/>
      <c r="V70" s="3"/>
      <c r="W70" s="3"/>
      <c r="X70" s="3"/>
      <c r="Y70" s="120"/>
      <c r="Z70" s="21">
        <v>4</v>
      </c>
      <c r="AA70" s="3">
        <v>6</v>
      </c>
      <c r="AB70" s="3">
        <v>0</v>
      </c>
      <c r="AC70" s="3" t="s">
        <v>51</v>
      </c>
      <c r="AD70" s="7">
        <v>3</v>
      </c>
      <c r="AE70" s="41"/>
      <c r="AF70" s="3"/>
      <c r="AG70" s="3"/>
      <c r="AH70" s="3"/>
      <c r="AI70" s="120"/>
      <c r="AJ70" s="21"/>
      <c r="AK70" s="3"/>
      <c r="AL70" s="3"/>
      <c r="AM70" s="3"/>
      <c r="AN70" s="7"/>
      <c r="AO70" s="134"/>
      <c r="AP70" s="51"/>
      <c r="AQ70" s="51"/>
    </row>
    <row r="71" spans="1:43" ht="14.25">
      <c r="A71" s="48">
        <v>59</v>
      </c>
      <c r="B71" s="18" t="s">
        <v>242</v>
      </c>
      <c r="C71" s="35" t="s">
        <v>96</v>
      </c>
      <c r="D71" s="45">
        <f>SUM(F71:H71,K71:M71,P71:R71,U71:W71,Z71:AB71,AE71:AG71,AJ71:AL71)</f>
        <v>12</v>
      </c>
      <c r="E71" s="99">
        <f>SUM(J71,O71,T71,Y71,AD71,AI71,AN71)</f>
        <v>4</v>
      </c>
      <c r="F71" s="21"/>
      <c r="G71" s="3"/>
      <c r="H71" s="3"/>
      <c r="I71" s="3"/>
      <c r="J71" s="7"/>
      <c r="K71" s="41"/>
      <c r="L71" s="3"/>
      <c r="M71" s="3"/>
      <c r="N71" s="3"/>
      <c r="O71" s="120"/>
      <c r="P71" s="21"/>
      <c r="Q71" s="3"/>
      <c r="R71" s="3"/>
      <c r="S71" s="3"/>
      <c r="T71" s="7"/>
      <c r="U71" s="41"/>
      <c r="V71" s="3"/>
      <c r="W71" s="3"/>
      <c r="X71" s="3"/>
      <c r="Y71" s="120"/>
      <c r="Z71" s="21">
        <v>8</v>
      </c>
      <c r="AA71" s="3">
        <v>4</v>
      </c>
      <c r="AB71" s="3">
        <v>0</v>
      </c>
      <c r="AC71" s="3" t="s">
        <v>51</v>
      </c>
      <c r="AD71" s="7">
        <v>4</v>
      </c>
      <c r="AE71" s="41"/>
      <c r="AF71" s="3"/>
      <c r="AG71" s="3"/>
      <c r="AH71" s="3"/>
      <c r="AI71" s="120"/>
      <c r="AJ71" s="47"/>
      <c r="AK71" s="4"/>
      <c r="AL71" s="4"/>
      <c r="AM71" s="3"/>
      <c r="AN71" s="7"/>
      <c r="AO71" s="134"/>
      <c r="AP71" s="51"/>
      <c r="AQ71" s="51"/>
    </row>
    <row r="72" spans="1:43" ht="15" thickBot="1">
      <c r="A72" s="48">
        <v>60</v>
      </c>
      <c r="B72" s="20" t="s">
        <v>243</v>
      </c>
      <c r="C72" s="35" t="s">
        <v>97</v>
      </c>
      <c r="D72" s="45">
        <f>SUM(F72:H72,K72:M72,P72:R72,U72:W72,Z72:AB72,AE72:AG72,AJ72:AL72)</f>
        <v>12</v>
      </c>
      <c r="E72" s="99">
        <f>SUM(J72,O72,T72,Y72,AD72,AI72,AN72)</f>
        <v>4</v>
      </c>
      <c r="F72" s="23"/>
      <c r="G72" s="8"/>
      <c r="H72" s="8"/>
      <c r="I72" s="8"/>
      <c r="J72" s="22"/>
      <c r="K72" s="42"/>
      <c r="L72" s="8"/>
      <c r="M72" s="8"/>
      <c r="N72" s="8"/>
      <c r="O72" s="121"/>
      <c r="P72" s="23"/>
      <c r="Q72" s="8"/>
      <c r="R72" s="8"/>
      <c r="S72" s="8"/>
      <c r="T72" s="22"/>
      <c r="U72" s="42"/>
      <c r="V72" s="8"/>
      <c r="W72" s="8"/>
      <c r="X72" s="8"/>
      <c r="Y72" s="121"/>
      <c r="Z72" s="23"/>
      <c r="AA72" s="8"/>
      <c r="AB72" s="8"/>
      <c r="AC72" s="8"/>
      <c r="AD72" s="22"/>
      <c r="AE72" s="42">
        <v>8</v>
      </c>
      <c r="AF72" s="8">
        <v>4</v>
      </c>
      <c r="AG72" s="8">
        <v>0</v>
      </c>
      <c r="AH72" s="8" t="s">
        <v>45</v>
      </c>
      <c r="AI72" s="121">
        <v>4</v>
      </c>
      <c r="AJ72" s="47"/>
      <c r="AK72" s="4"/>
      <c r="AL72" s="4"/>
      <c r="AM72" s="3"/>
      <c r="AN72" s="7"/>
      <c r="AO72" s="134"/>
      <c r="AP72" s="51"/>
      <c r="AQ72" s="51"/>
    </row>
    <row r="73" spans="1:43" ht="15" thickBot="1">
      <c r="A73" s="164" t="s">
        <v>121</v>
      </c>
      <c r="B73" s="165"/>
      <c r="C73" s="166"/>
      <c r="D73" s="53">
        <f>SUM(D74:D77)</f>
        <v>42</v>
      </c>
      <c r="E73" s="62">
        <f>SUM(E74:E77)</f>
        <v>10</v>
      </c>
      <c r="F73" s="53">
        <f aca="true" t="shared" si="16" ref="F73:AN73">SUM(F74:F77)</f>
        <v>0</v>
      </c>
      <c r="G73" s="56">
        <f t="shared" si="16"/>
        <v>0</v>
      </c>
      <c r="H73" s="56">
        <f t="shared" si="16"/>
        <v>0</v>
      </c>
      <c r="I73" s="56">
        <f t="shared" si="16"/>
        <v>0</v>
      </c>
      <c r="J73" s="54">
        <f t="shared" si="16"/>
        <v>0</v>
      </c>
      <c r="K73" s="55">
        <f t="shared" si="16"/>
        <v>0</v>
      </c>
      <c r="L73" s="56">
        <f t="shared" si="16"/>
        <v>0</v>
      </c>
      <c r="M73" s="56">
        <f t="shared" si="16"/>
        <v>0</v>
      </c>
      <c r="N73" s="56">
        <f t="shared" si="16"/>
        <v>0</v>
      </c>
      <c r="O73" s="62">
        <f t="shared" si="16"/>
        <v>0</v>
      </c>
      <c r="P73" s="53">
        <f t="shared" si="16"/>
        <v>0</v>
      </c>
      <c r="Q73" s="56">
        <f t="shared" si="16"/>
        <v>0</v>
      </c>
      <c r="R73" s="56">
        <f t="shared" si="16"/>
        <v>0</v>
      </c>
      <c r="S73" s="56">
        <f t="shared" si="16"/>
        <v>0</v>
      </c>
      <c r="T73" s="54">
        <f t="shared" si="16"/>
        <v>0</v>
      </c>
      <c r="U73" s="55">
        <f t="shared" si="16"/>
        <v>0</v>
      </c>
      <c r="V73" s="56">
        <f t="shared" si="16"/>
        <v>0</v>
      </c>
      <c r="W73" s="56">
        <f t="shared" si="16"/>
        <v>0</v>
      </c>
      <c r="X73" s="56">
        <f t="shared" si="16"/>
        <v>0</v>
      </c>
      <c r="Y73" s="62">
        <f t="shared" si="16"/>
        <v>0</v>
      </c>
      <c r="Z73" s="53">
        <f t="shared" si="16"/>
        <v>0</v>
      </c>
      <c r="AA73" s="56">
        <f t="shared" si="16"/>
        <v>0</v>
      </c>
      <c r="AB73" s="56">
        <f t="shared" si="16"/>
        <v>0</v>
      </c>
      <c r="AC73" s="56">
        <f t="shared" si="16"/>
        <v>0</v>
      </c>
      <c r="AD73" s="54">
        <f t="shared" si="16"/>
        <v>0</v>
      </c>
      <c r="AE73" s="55">
        <f t="shared" si="16"/>
        <v>16</v>
      </c>
      <c r="AF73" s="56">
        <f t="shared" si="16"/>
        <v>0</v>
      </c>
      <c r="AG73" s="56">
        <f t="shared" si="16"/>
        <v>0</v>
      </c>
      <c r="AH73" s="56">
        <f t="shared" si="16"/>
        <v>0</v>
      </c>
      <c r="AI73" s="62">
        <f t="shared" si="16"/>
        <v>6</v>
      </c>
      <c r="AJ73" s="53">
        <f t="shared" si="16"/>
        <v>16</v>
      </c>
      <c r="AK73" s="56">
        <f t="shared" si="16"/>
        <v>0</v>
      </c>
      <c r="AL73" s="56">
        <f t="shared" si="16"/>
        <v>10</v>
      </c>
      <c r="AM73" s="56">
        <f t="shared" si="16"/>
        <v>0</v>
      </c>
      <c r="AN73" s="54">
        <f t="shared" si="16"/>
        <v>4</v>
      </c>
      <c r="AO73" s="132"/>
      <c r="AP73" s="75"/>
      <c r="AQ73" s="75"/>
    </row>
    <row r="74" spans="1:43" ht="14.25">
      <c r="A74" s="77">
        <v>61</v>
      </c>
      <c r="B74" s="32"/>
      <c r="C74" s="37" t="s">
        <v>122</v>
      </c>
      <c r="D74" s="45">
        <f aca="true" t="shared" si="17" ref="D74:D79">SUM(F74:H74,K74:M74,P74:R74,U74:W74,Z74:AB74,AE74:AG74,AJ74:AL74)</f>
        <v>8</v>
      </c>
      <c r="E74" s="99">
        <f>SUM(J74,O74,T74,Y74,AD74,AI74,AN74)</f>
        <v>3</v>
      </c>
      <c r="F74" s="77"/>
      <c r="G74" s="29"/>
      <c r="H74" s="29"/>
      <c r="I74" s="29"/>
      <c r="J74" s="33"/>
      <c r="K74" s="43"/>
      <c r="L74" s="29"/>
      <c r="M74" s="29"/>
      <c r="N74" s="29"/>
      <c r="O74" s="123"/>
      <c r="P74" s="77"/>
      <c r="Q74" s="29"/>
      <c r="R74" s="29"/>
      <c r="S74" s="29"/>
      <c r="T74" s="33"/>
      <c r="U74" s="43"/>
      <c r="V74" s="29"/>
      <c r="W74" s="29"/>
      <c r="X74" s="29"/>
      <c r="Y74" s="123"/>
      <c r="Z74" s="77"/>
      <c r="AA74" s="29"/>
      <c r="AB74" s="29"/>
      <c r="AC74" s="29"/>
      <c r="AD74" s="33"/>
      <c r="AE74" s="43">
        <v>8</v>
      </c>
      <c r="AF74" s="29">
        <v>0</v>
      </c>
      <c r="AG74" s="29">
        <v>0</v>
      </c>
      <c r="AH74" s="29" t="s">
        <v>45</v>
      </c>
      <c r="AI74" s="123">
        <v>3</v>
      </c>
      <c r="AJ74" s="77"/>
      <c r="AK74" s="29"/>
      <c r="AL74" s="29"/>
      <c r="AM74" s="29"/>
      <c r="AN74" s="33"/>
      <c r="AO74" s="137"/>
      <c r="AP74" s="49"/>
      <c r="AQ74" s="49"/>
    </row>
    <row r="75" spans="1:43" ht="14.25">
      <c r="A75" s="77">
        <v>62</v>
      </c>
      <c r="B75" s="30"/>
      <c r="C75" s="38" t="s">
        <v>123</v>
      </c>
      <c r="D75" s="45">
        <f t="shared" si="17"/>
        <v>8</v>
      </c>
      <c r="E75" s="99">
        <f>SUM(J75,O75,T75,Y75,AD75,AI75,AN75)</f>
        <v>3</v>
      </c>
      <c r="F75" s="47"/>
      <c r="G75" s="4"/>
      <c r="H75" s="4"/>
      <c r="I75" s="4"/>
      <c r="J75" s="31"/>
      <c r="K75" s="44"/>
      <c r="L75" s="4"/>
      <c r="M75" s="4"/>
      <c r="N75" s="4"/>
      <c r="O75" s="103"/>
      <c r="P75" s="47"/>
      <c r="Q75" s="4"/>
      <c r="R75" s="4"/>
      <c r="S75" s="4"/>
      <c r="T75" s="31"/>
      <c r="U75" s="44"/>
      <c r="V75" s="4"/>
      <c r="W75" s="4"/>
      <c r="X75" s="4"/>
      <c r="Y75" s="103"/>
      <c r="Z75" s="47"/>
      <c r="AA75" s="4"/>
      <c r="AB75" s="4"/>
      <c r="AC75" s="4"/>
      <c r="AD75" s="31"/>
      <c r="AE75" s="44">
        <v>8</v>
      </c>
      <c r="AF75" s="4">
        <v>0</v>
      </c>
      <c r="AG75" s="4">
        <v>0</v>
      </c>
      <c r="AH75" s="4" t="s">
        <v>45</v>
      </c>
      <c r="AI75" s="103">
        <v>3</v>
      </c>
      <c r="AJ75" s="47"/>
      <c r="AK75" s="4"/>
      <c r="AL75" s="4"/>
      <c r="AM75" s="4"/>
      <c r="AN75" s="31"/>
      <c r="AO75" s="138"/>
      <c r="AP75" s="49"/>
      <c r="AQ75" s="49"/>
    </row>
    <row r="76" spans="1:43" ht="14.25">
      <c r="A76" s="77">
        <v>63</v>
      </c>
      <c r="B76" s="30"/>
      <c r="C76" s="38" t="s">
        <v>124</v>
      </c>
      <c r="D76" s="45">
        <f t="shared" si="17"/>
        <v>18</v>
      </c>
      <c r="E76" s="99">
        <f>SUM(J76,O76,T76,Y76,AD76,AI76,AN76)</f>
        <v>2</v>
      </c>
      <c r="F76" s="47"/>
      <c r="G76" s="4"/>
      <c r="H76" s="4"/>
      <c r="I76" s="4"/>
      <c r="J76" s="31"/>
      <c r="K76" s="44"/>
      <c r="L76" s="4"/>
      <c r="M76" s="4"/>
      <c r="N76" s="4"/>
      <c r="O76" s="103"/>
      <c r="P76" s="47"/>
      <c r="Q76" s="4"/>
      <c r="R76" s="4"/>
      <c r="S76" s="4"/>
      <c r="T76" s="31"/>
      <c r="U76" s="44"/>
      <c r="V76" s="4"/>
      <c r="W76" s="4"/>
      <c r="X76" s="4"/>
      <c r="Y76" s="103"/>
      <c r="Z76" s="47"/>
      <c r="AA76" s="4"/>
      <c r="AB76" s="4"/>
      <c r="AC76" s="4"/>
      <c r="AD76" s="31"/>
      <c r="AE76" s="44"/>
      <c r="AF76" s="4"/>
      <c r="AG76" s="4"/>
      <c r="AH76" s="4"/>
      <c r="AI76" s="103"/>
      <c r="AJ76" s="47">
        <v>8</v>
      </c>
      <c r="AK76" s="4">
        <v>0</v>
      </c>
      <c r="AL76" s="4">
        <v>10</v>
      </c>
      <c r="AM76" s="4" t="s">
        <v>45</v>
      </c>
      <c r="AN76" s="31">
        <v>2</v>
      </c>
      <c r="AO76" s="138"/>
      <c r="AP76" s="49"/>
      <c r="AQ76" s="49"/>
    </row>
    <row r="77" spans="1:43" ht="14.25">
      <c r="A77" s="77">
        <v>64</v>
      </c>
      <c r="B77" s="30"/>
      <c r="C77" s="38" t="s">
        <v>125</v>
      </c>
      <c r="D77" s="45">
        <f t="shared" si="17"/>
        <v>8</v>
      </c>
      <c r="E77" s="99">
        <f>SUM(J77,O77,T77,Y77,AD77,AI77,AN77)</f>
        <v>2</v>
      </c>
      <c r="F77" s="47"/>
      <c r="G77" s="4"/>
      <c r="H77" s="4"/>
      <c r="I77" s="4"/>
      <c r="J77" s="31"/>
      <c r="K77" s="44"/>
      <c r="L77" s="4"/>
      <c r="M77" s="4"/>
      <c r="N77" s="4"/>
      <c r="O77" s="103"/>
      <c r="P77" s="47"/>
      <c r="Q77" s="4"/>
      <c r="R77" s="4"/>
      <c r="S77" s="4"/>
      <c r="T77" s="31"/>
      <c r="U77" s="44"/>
      <c r="V77" s="4"/>
      <c r="W77" s="4"/>
      <c r="X77" s="4"/>
      <c r="Y77" s="103"/>
      <c r="Z77" s="47"/>
      <c r="AA77" s="4"/>
      <c r="AB77" s="4"/>
      <c r="AC77" s="4"/>
      <c r="AD77" s="31"/>
      <c r="AE77" s="44"/>
      <c r="AF77" s="4"/>
      <c r="AG77" s="4"/>
      <c r="AH77" s="4"/>
      <c r="AI77" s="103"/>
      <c r="AJ77" s="47">
        <v>8</v>
      </c>
      <c r="AK77" s="4">
        <v>0</v>
      </c>
      <c r="AL77" s="4">
        <v>0</v>
      </c>
      <c r="AM77" s="4" t="s">
        <v>45</v>
      </c>
      <c r="AN77" s="31">
        <v>2</v>
      </c>
      <c r="AO77" s="138"/>
      <c r="AP77" s="49"/>
      <c r="AQ77" s="49"/>
    </row>
    <row r="78" spans="1:43" ht="15" thickBot="1">
      <c r="A78" s="77">
        <v>65</v>
      </c>
      <c r="B78" s="90" t="s">
        <v>247</v>
      </c>
      <c r="C78" s="91" t="s">
        <v>223</v>
      </c>
      <c r="D78" s="46">
        <f t="shared" si="17"/>
        <v>0</v>
      </c>
      <c r="E78" s="102">
        <f>SUM(J78,O78,T78,Y78,AD78,AI78,AN78)</f>
        <v>15</v>
      </c>
      <c r="F78" s="76"/>
      <c r="G78" s="93"/>
      <c r="H78" s="93"/>
      <c r="I78" s="93"/>
      <c r="J78" s="85"/>
      <c r="K78" s="92"/>
      <c r="L78" s="93"/>
      <c r="M78" s="93"/>
      <c r="N78" s="93"/>
      <c r="O78" s="125"/>
      <c r="P78" s="76"/>
      <c r="Q78" s="93"/>
      <c r="R78" s="93"/>
      <c r="S78" s="93"/>
      <c r="T78" s="85"/>
      <c r="U78" s="92"/>
      <c r="V78" s="93"/>
      <c r="W78" s="93"/>
      <c r="X78" s="93"/>
      <c r="Y78" s="125"/>
      <c r="Z78" s="76"/>
      <c r="AA78" s="93"/>
      <c r="AB78" s="93"/>
      <c r="AC78" s="93"/>
      <c r="AD78" s="85"/>
      <c r="AE78" s="92"/>
      <c r="AF78" s="93"/>
      <c r="AG78" s="93"/>
      <c r="AH78" s="93"/>
      <c r="AI78" s="125"/>
      <c r="AJ78" s="76">
        <v>0</v>
      </c>
      <c r="AK78" s="93">
        <v>0</v>
      </c>
      <c r="AL78" s="93">
        <v>0</v>
      </c>
      <c r="AM78" s="93" t="s">
        <v>51</v>
      </c>
      <c r="AN78" s="85">
        <v>15</v>
      </c>
      <c r="AO78" s="80"/>
      <c r="AP78" s="51"/>
      <c r="AQ78" s="51"/>
    </row>
    <row r="79" spans="1:43" ht="15">
      <c r="A79" s="201" t="s">
        <v>41</v>
      </c>
      <c r="B79" s="202"/>
      <c r="C79" s="202"/>
      <c r="D79" s="94">
        <f t="shared" si="17"/>
        <v>771</v>
      </c>
      <c r="E79" s="104"/>
      <c r="F79" s="112">
        <f>F5+F18+F27+F48+F59+F68+F73</f>
        <v>65</v>
      </c>
      <c r="G79" s="95">
        <f>G5+G18+G27+G48+G59+G68+G73</f>
        <v>23</v>
      </c>
      <c r="H79" s="95">
        <f>H5+H18+H27+H48+H59+H68+H73</f>
        <v>20</v>
      </c>
      <c r="I79" s="95"/>
      <c r="J79" s="96"/>
      <c r="K79" s="108">
        <f>K5+K18+K27+K48+K59+K68+K73</f>
        <v>51</v>
      </c>
      <c r="L79" s="95">
        <f>L5+L18+L27+L48+L59+L68+L73</f>
        <v>39</v>
      </c>
      <c r="M79" s="95">
        <f>M5+M18+M27+M48+M59+M68+M73</f>
        <v>28</v>
      </c>
      <c r="N79" s="95"/>
      <c r="O79" s="126"/>
      <c r="P79" s="112">
        <f>P5+P18+P27+P48+P59+P68+P73</f>
        <v>62</v>
      </c>
      <c r="Q79" s="95">
        <f>Q5+Q18+Q27+Q48+Q59+Q68+Q73</f>
        <v>24</v>
      </c>
      <c r="R79" s="95">
        <f>R5+R18+R27+R48+R59+R68+R73</f>
        <v>50</v>
      </c>
      <c r="S79" s="95"/>
      <c r="T79" s="96"/>
      <c r="U79" s="108">
        <f>U5+U18+U27+U48+U59+U68+U73</f>
        <v>54</v>
      </c>
      <c r="V79" s="95">
        <f>V5+V18+V27+V48+V59+V68+V73</f>
        <v>10</v>
      </c>
      <c r="W79" s="95">
        <f>W5+W18+W27+W48+W59+W68+W73</f>
        <v>44</v>
      </c>
      <c r="X79" s="95"/>
      <c r="Y79" s="126"/>
      <c r="Z79" s="112">
        <f>Z5+Z18+Z27+Z48+Z59+Z68+Z73</f>
        <v>54</v>
      </c>
      <c r="AA79" s="95">
        <f>AA5+AA18+AA27+AA48+AA59+AA68+AA73</f>
        <v>17</v>
      </c>
      <c r="AB79" s="95">
        <f>AB5+AB18+AB27+AB48+AB59+AB68+AB73</f>
        <v>60</v>
      </c>
      <c r="AC79" s="95"/>
      <c r="AD79" s="96"/>
      <c r="AE79" s="108">
        <f>AE5+AE18+AE27+AE48+AE59+AE68+AE73</f>
        <v>50</v>
      </c>
      <c r="AF79" s="95">
        <f>AF5+AF18+AF27+AF48+AF59+AF68+AF73</f>
        <v>16</v>
      </c>
      <c r="AG79" s="95">
        <f>AG5+AG18+AG27+AG48+AG59+AG68+AG73</f>
        <v>32</v>
      </c>
      <c r="AH79" s="95"/>
      <c r="AI79" s="126"/>
      <c r="AJ79" s="112">
        <f>AJ5+AJ18+AJ27+AJ48+AJ59+AJ68+AJ73</f>
        <v>34</v>
      </c>
      <c r="AK79" s="95">
        <f>AK5+AK18+AK27+AK48+AK59+AK68+AK73</f>
        <v>0</v>
      </c>
      <c r="AL79" s="95">
        <f>AL5+AL18+AL27+AL48+AL59+AL68+AL73</f>
        <v>38</v>
      </c>
      <c r="AM79" s="95"/>
      <c r="AN79" s="96"/>
      <c r="AO79" s="86"/>
      <c r="AP79" s="51"/>
      <c r="AQ79" s="51"/>
    </row>
    <row r="80" spans="1:43" ht="14.25">
      <c r="A80" s="205" t="s">
        <v>52</v>
      </c>
      <c r="B80" s="206"/>
      <c r="C80" s="206"/>
      <c r="D80" s="97"/>
      <c r="E80" s="105"/>
      <c r="F80" s="180">
        <f>SUM(F79:H79)</f>
        <v>108</v>
      </c>
      <c r="G80" s="185"/>
      <c r="H80" s="185"/>
      <c r="I80" s="67"/>
      <c r="J80" s="68"/>
      <c r="K80" s="186">
        <f>SUM(K79:M79)</f>
        <v>118</v>
      </c>
      <c r="L80" s="181"/>
      <c r="M80" s="181"/>
      <c r="N80" s="67"/>
      <c r="O80" s="83"/>
      <c r="P80" s="180">
        <f>SUM(P79:R79)</f>
        <v>136</v>
      </c>
      <c r="Q80" s="181"/>
      <c r="R80" s="181"/>
      <c r="S80" s="67"/>
      <c r="T80" s="68"/>
      <c r="U80" s="186">
        <f>SUM(U79:W79)</f>
        <v>108</v>
      </c>
      <c r="V80" s="181"/>
      <c r="W80" s="181"/>
      <c r="X80" s="67"/>
      <c r="Y80" s="83"/>
      <c r="Z80" s="180">
        <f>SUM(Z79:AB79)</f>
        <v>131</v>
      </c>
      <c r="AA80" s="181"/>
      <c r="AB80" s="181"/>
      <c r="AC80" s="67"/>
      <c r="AD80" s="68"/>
      <c r="AE80" s="186">
        <f>SUM(AE79:AG79)</f>
        <v>98</v>
      </c>
      <c r="AF80" s="181"/>
      <c r="AG80" s="181"/>
      <c r="AH80" s="67"/>
      <c r="AI80" s="83"/>
      <c r="AJ80" s="180">
        <f>SUM(AJ79:AL79)</f>
        <v>72</v>
      </c>
      <c r="AK80" s="181"/>
      <c r="AL80" s="181"/>
      <c r="AM80" s="67"/>
      <c r="AN80" s="68"/>
      <c r="AO80" s="88"/>
      <c r="AP80" s="50"/>
      <c r="AQ80" s="50"/>
    </row>
    <row r="81" spans="1:43" ht="15.75" thickBot="1">
      <c r="A81" s="203" t="s">
        <v>42</v>
      </c>
      <c r="B81" s="204"/>
      <c r="C81" s="204"/>
      <c r="D81" s="98"/>
      <c r="E81" s="106">
        <f>SUM(J81,O81,T81,Y81,AD81,AI81,AN81)</f>
        <v>210</v>
      </c>
      <c r="F81" s="113"/>
      <c r="G81" s="81"/>
      <c r="H81" s="81"/>
      <c r="I81" s="81"/>
      <c r="J81" s="82">
        <f>J5+J18+J27+J48+J59+J68+J73</f>
        <v>29</v>
      </c>
      <c r="K81" s="89"/>
      <c r="L81" s="81"/>
      <c r="M81" s="81"/>
      <c r="N81" s="81"/>
      <c r="O81" s="84">
        <f>O5+O18+O27+O48+O59+O68+O73</f>
        <v>31</v>
      </c>
      <c r="P81" s="113"/>
      <c r="Q81" s="81"/>
      <c r="R81" s="81"/>
      <c r="S81" s="81"/>
      <c r="T81" s="82">
        <f>T5+T18+T27+T48+T59+T68+T73</f>
        <v>32</v>
      </c>
      <c r="U81" s="89"/>
      <c r="V81" s="81"/>
      <c r="W81" s="81"/>
      <c r="X81" s="81"/>
      <c r="Y81" s="84">
        <f>Y5+Y18+Y27+Y48+Y59+Y68+Y73</f>
        <v>25</v>
      </c>
      <c r="Z81" s="113"/>
      <c r="AA81" s="81"/>
      <c r="AB81" s="81"/>
      <c r="AC81" s="81"/>
      <c r="AD81" s="82">
        <f>AD5+AD18+AD27+AD48+AD59+AD68+AD73</f>
        <v>32</v>
      </c>
      <c r="AE81" s="89"/>
      <c r="AF81" s="81"/>
      <c r="AG81" s="81"/>
      <c r="AH81" s="81"/>
      <c r="AI81" s="84">
        <f>AI5+AI18+AI27+AI48+AI59+AI68+AI73+AI78</f>
        <v>30</v>
      </c>
      <c r="AJ81" s="113"/>
      <c r="AK81" s="81"/>
      <c r="AL81" s="81"/>
      <c r="AM81" s="81"/>
      <c r="AN81" s="82">
        <f>AN5+AN18+AN27+AN48+AN59+AN68+AN73+AN78</f>
        <v>31</v>
      </c>
      <c r="AO81" s="87"/>
      <c r="AP81" s="51"/>
      <c r="AQ81" s="51"/>
    </row>
    <row r="82" spans="1:43" ht="14.25">
      <c r="A82" s="50"/>
      <c r="B82" s="70"/>
      <c r="C82" s="19" t="s">
        <v>100</v>
      </c>
      <c r="D82" s="26"/>
      <c r="E82" s="26"/>
      <c r="F82" s="114"/>
      <c r="G82" s="10"/>
      <c r="H82" s="10"/>
      <c r="I82" s="5">
        <f>COUNTIF(I6:I77,"v")</f>
        <v>5</v>
      </c>
      <c r="J82" s="115"/>
      <c r="K82" s="10"/>
      <c r="L82" s="10"/>
      <c r="M82" s="10"/>
      <c r="N82" s="5">
        <f>COUNTIF(N6:N77,"v")</f>
        <v>5</v>
      </c>
      <c r="O82" s="10"/>
      <c r="P82" s="114"/>
      <c r="Q82" s="10"/>
      <c r="R82" s="10"/>
      <c r="S82" s="5">
        <f>COUNTIF(S6:S77,"v")</f>
        <v>5</v>
      </c>
      <c r="T82" s="115"/>
      <c r="U82" s="10"/>
      <c r="V82" s="10"/>
      <c r="W82" s="10"/>
      <c r="X82" s="5">
        <f>COUNTIF(X6:X77,"v")</f>
        <v>5</v>
      </c>
      <c r="Y82" s="10"/>
      <c r="Z82" s="114"/>
      <c r="AA82" s="10"/>
      <c r="AB82" s="10"/>
      <c r="AC82" s="5">
        <f>COUNTIF(AC6:AC77,"v")</f>
        <v>4</v>
      </c>
      <c r="AD82" s="115"/>
      <c r="AE82" s="10"/>
      <c r="AF82" s="10"/>
      <c r="AG82" s="10"/>
      <c r="AH82" s="5">
        <f>COUNTIF(AH6:AH77,"v")</f>
        <v>5</v>
      </c>
      <c r="AI82" s="10"/>
      <c r="AJ82" s="114"/>
      <c r="AK82" s="10"/>
      <c r="AL82" s="10"/>
      <c r="AM82" s="5">
        <f>COUNTIF(AM6:AM77,"v")</f>
        <v>5</v>
      </c>
      <c r="AN82" s="115"/>
      <c r="AO82" s="88"/>
      <c r="AP82" s="50"/>
      <c r="AQ82" s="50"/>
    </row>
    <row r="83" spans="1:43" ht="14.25">
      <c r="A83" s="50"/>
      <c r="B83" s="70"/>
      <c r="C83" s="19" t="s">
        <v>101</v>
      </c>
      <c r="D83" s="26"/>
      <c r="E83" s="26"/>
      <c r="F83" s="114"/>
      <c r="G83" s="10"/>
      <c r="H83" s="10"/>
      <c r="I83" s="5">
        <f>COUNTIF(I6:I77,"f")</f>
        <v>3</v>
      </c>
      <c r="J83" s="115"/>
      <c r="K83" s="10"/>
      <c r="L83" s="10"/>
      <c r="M83" s="10"/>
      <c r="N83" s="5">
        <f>COUNTIF(N6:N77,"f")</f>
        <v>5</v>
      </c>
      <c r="O83" s="10"/>
      <c r="P83" s="114"/>
      <c r="Q83" s="10"/>
      <c r="R83" s="10"/>
      <c r="S83" s="5">
        <f>COUNTIF(S6:S77,"f")</f>
        <v>6</v>
      </c>
      <c r="T83" s="115"/>
      <c r="U83" s="10"/>
      <c r="V83" s="10"/>
      <c r="W83" s="10"/>
      <c r="X83" s="5">
        <f>COUNTIF(X6:X77,"f")</f>
        <v>4</v>
      </c>
      <c r="Y83" s="10"/>
      <c r="Z83" s="114"/>
      <c r="AA83" s="10"/>
      <c r="AB83" s="10"/>
      <c r="AC83" s="5">
        <f>COUNTIF(AC6:AC77,"f")</f>
        <v>8</v>
      </c>
      <c r="AD83" s="115"/>
      <c r="AE83" s="10"/>
      <c r="AF83" s="10"/>
      <c r="AG83" s="10"/>
      <c r="AH83" s="5">
        <f>COUNTIF(AH6:AH77,"f")</f>
        <v>4</v>
      </c>
      <c r="AI83" s="10"/>
      <c r="AJ83" s="114"/>
      <c r="AK83" s="10"/>
      <c r="AL83" s="10"/>
      <c r="AM83" s="5">
        <f>COUNTIF(AM6:AM78,"f")</f>
        <v>1</v>
      </c>
      <c r="AN83" s="115"/>
      <c r="AO83" s="88"/>
      <c r="AP83" s="50"/>
      <c r="AQ83" s="50"/>
    </row>
    <row r="84" spans="1:43" ht="14.25">
      <c r="A84" s="50"/>
      <c r="B84" s="70"/>
      <c r="C84" s="20" t="s">
        <v>102</v>
      </c>
      <c r="D84" s="27"/>
      <c r="E84" s="27"/>
      <c r="F84" s="116"/>
      <c r="G84" s="11"/>
      <c r="H84" s="11"/>
      <c r="I84" s="3">
        <f>COUNTIF(I6:I77,"s")</f>
        <v>0</v>
      </c>
      <c r="J84" s="117"/>
      <c r="K84" s="24"/>
      <c r="L84" s="24"/>
      <c r="M84" s="24"/>
      <c r="N84" s="8">
        <f>COUNTIF(N6:N77,"s")</f>
        <v>0</v>
      </c>
      <c r="O84" s="24"/>
      <c r="P84" s="116"/>
      <c r="Q84" s="11"/>
      <c r="R84" s="11"/>
      <c r="S84" s="3">
        <f>COUNTIF(S6:S77,"s")</f>
        <v>0</v>
      </c>
      <c r="T84" s="117"/>
      <c r="U84" s="24"/>
      <c r="V84" s="24"/>
      <c r="W84" s="24"/>
      <c r="X84" s="8">
        <f>COUNTIF(X6:X77,"s")</f>
        <v>0</v>
      </c>
      <c r="Y84" s="24"/>
      <c r="Z84" s="116"/>
      <c r="AA84" s="11"/>
      <c r="AB84" s="11"/>
      <c r="AC84" s="3">
        <f>COUNTIF(AC6:AC77,"s")</f>
        <v>0</v>
      </c>
      <c r="AD84" s="117"/>
      <c r="AE84" s="24"/>
      <c r="AF84" s="24"/>
      <c r="AG84" s="24"/>
      <c r="AH84" s="8">
        <f>COUNTIF(AH6:AH77,"s")</f>
        <v>0</v>
      </c>
      <c r="AI84" s="24"/>
      <c r="AJ84" s="116"/>
      <c r="AK84" s="11"/>
      <c r="AL84" s="11"/>
      <c r="AM84" s="3">
        <f>COUNTIF(AM6:AM77,"s")</f>
        <v>0</v>
      </c>
      <c r="AN84" s="117"/>
      <c r="AO84" s="88"/>
      <c r="AP84" s="50"/>
      <c r="AQ84" s="50"/>
    </row>
    <row r="85" spans="1:43" ht="15" thickBot="1">
      <c r="A85" s="50"/>
      <c r="B85" s="71"/>
      <c r="C85" s="69" t="s">
        <v>65</v>
      </c>
      <c r="D85" s="28"/>
      <c r="E85" s="28"/>
      <c r="F85" s="192" t="s">
        <v>126</v>
      </c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4"/>
      <c r="AO85" s="142"/>
      <c r="AP85" s="142"/>
      <c r="AQ85" s="142"/>
    </row>
    <row r="86" ht="14.25">
      <c r="B86" s="78"/>
    </row>
    <row r="87" spans="2:7" ht="14.25">
      <c r="B87" s="78" t="s">
        <v>227</v>
      </c>
      <c r="C87" s="78" t="s">
        <v>228</v>
      </c>
      <c r="G87" s="78" t="s">
        <v>249</v>
      </c>
    </row>
    <row r="88" ht="14.25">
      <c r="B88" s="78"/>
    </row>
    <row r="89" ht="14.25">
      <c r="B89" s="78"/>
    </row>
    <row r="90" ht="14.25">
      <c r="B90" s="78"/>
    </row>
    <row r="91" ht="14.25">
      <c r="B91" s="78"/>
    </row>
    <row r="92" ht="14.25">
      <c r="B92" s="78"/>
    </row>
    <row r="93" ht="14.25">
      <c r="B93" s="78"/>
    </row>
    <row r="94" ht="14.25">
      <c r="B94" s="78"/>
    </row>
    <row r="95" ht="14.25">
      <c r="B95" s="78"/>
    </row>
    <row r="96" ht="14.25">
      <c r="B96" s="78"/>
    </row>
    <row r="97" ht="14.25">
      <c r="B97" s="78"/>
    </row>
    <row r="98" ht="14.25">
      <c r="B98" s="78"/>
    </row>
    <row r="99" ht="14.25">
      <c r="B99" s="78"/>
    </row>
    <row r="100" ht="14.25">
      <c r="B100" s="78"/>
    </row>
    <row r="101" ht="14.25">
      <c r="B101" s="78"/>
    </row>
    <row r="102" ht="14.25">
      <c r="B102" s="78"/>
    </row>
    <row r="103" ht="14.25">
      <c r="B103" s="78"/>
    </row>
    <row r="104" ht="14.25">
      <c r="B104" s="78"/>
    </row>
    <row r="105" ht="14.25">
      <c r="B105" s="78"/>
    </row>
    <row r="106" ht="14.25">
      <c r="B106" s="78"/>
    </row>
    <row r="107" ht="14.25">
      <c r="B107" s="78"/>
    </row>
  </sheetData>
  <mergeCells count="34">
    <mergeCell ref="AE80:AG80"/>
    <mergeCell ref="AJ80:AL80"/>
    <mergeCell ref="A81:C81"/>
    <mergeCell ref="F85:AN85"/>
    <mergeCell ref="K80:M80"/>
    <mergeCell ref="P80:R80"/>
    <mergeCell ref="U80:W80"/>
    <mergeCell ref="Z80:AB80"/>
    <mergeCell ref="A73:C73"/>
    <mergeCell ref="A79:C79"/>
    <mergeCell ref="A80:C80"/>
    <mergeCell ref="F80:H80"/>
    <mergeCell ref="A48:C48"/>
    <mergeCell ref="A58:C58"/>
    <mergeCell ref="A59:C59"/>
    <mergeCell ref="A68:C68"/>
    <mergeCell ref="A5:C5"/>
    <mergeCell ref="A18:C18"/>
    <mergeCell ref="A26:C26"/>
    <mergeCell ref="A27:C27"/>
    <mergeCell ref="E2:E4"/>
    <mergeCell ref="F2:AN2"/>
    <mergeCell ref="AO2:AO4"/>
    <mergeCell ref="F3:J3"/>
    <mergeCell ref="K3:O3"/>
    <mergeCell ref="P3:T3"/>
    <mergeCell ref="U3:Y3"/>
    <mergeCell ref="Z3:AD3"/>
    <mergeCell ref="AE3:AI3"/>
    <mergeCell ref="AJ3:AN3"/>
    <mergeCell ref="A2:A4"/>
    <mergeCell ref="B2:B4"/>
    <mergeCell ref="C2:C4"/>
    <mergeCell ref="D2:D4"/>
  </mergeCells>
  <printOptions horizontalCentered="1" verticalCentered="1"/>
  <pageMargins left="0.1968503937007874" right="0.1968503937007874" top="0" bottom="0" header="0.5118110236220472" footer="0.5118110236220472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 - Szórád László</dc:creator>
  <cp:keywords/>
  <dc:description/>
  <cp:lastModifiedBy>Lantos Zoltán</cp:lastModifiedBy>
  <cp:lastPrinted>2007-04-18T08:57:38Z</cp:lastPrinted>
  <dcterms:created xsi:type="dcterms:W3CDTF">2006-01-18T12:57:09Z</dcterms:created>
  <dcterms:modified xsi:type="dcterms:W3CDTF">2007-07-31T13:46:39Z</dcterms:modified>
  <cp:category/>
  <cp:version/>
  <cp:contentType/>
  <cp:contentStatus/>
</cp:coreProperties>
</file>